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B:\ADDICTOPOLE\003 Missions\005 Financements\001 AAP diffusés\AAP 2023\AAP à actions structurantes 2024\"/>
    </mc:Choice>
  </mc:AlternateContent>
  <workbookProtection workbookAlgorithmName="SHA-512" workbookHashValue="pO1UbpQu/vjJ3OvJJEQi1RTw/8N0Wy6btXCWo15cidYaJR+LZIQ8ELX0NlAXu7hhQEcVCd3K0k5sL/OsxTOL9w==" workbookSaltValue="iJhHbno/tF7VoF2H3ABAQg==" workbookSpinCount="100000" lockStructure="1"/>
  <bookViews>
    <workbookView xWindow="0" yWindow="0" windowWidth="19200" windowHeight="6465" tabRatio="803"/>
  </bookViews>
  <sheets>
    <sheet name="NOTICE" sheetId="1" r:id="rId1"/>
    <sheet name="NE PAS SUPPRIMER Gestion liste" sheetId="2" state="hidden" r:id="rId2"/>
    <sheet name="A - Equipe Coordonnateur"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Coordonnateur'!$4:$5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Coordonnateur'!$A$1:$G$54</definedName>
    <definedName name="Z_05A4635C_9AA5_4788_AE33_0D2B48B9581F_.wvu.PrintArea" localSheetId="3" hidden="1">'B - Equipe 2'!$A$1:$G$55</definedName>
    <definedName name="Z_05A4635C_9AA5_4788_AE33_0D2B48B9581F_.wvu.PrintArea" localSheetId="4" hidden="1">'C - Equipe 3'!$A$1:$G$54</definedName>
    <definedName name="Z_05A4635C_9AA5_4788_AE33_0D2B48B9581F_.wvu.PrintArea" localSheetId="5" hidden="1">'D - Equipe 4'!$A$1:$G$54</definedName>
    <definedName name="Z_05A4635C_9AA5_4788_AE33_0D2B48B9581F_.wvu.PrintArea" localSheetId="6" hidden="1">'E - Equipe 5'!$A$1:$G$54</definedName>
    <definedName name="Z_05A4635C_9AA5_4788_AE33_0D2B48B9581F_.wvu.PrintArea" localSheetId="7" hidden="1">'F - Equipe 6'!$A$1:$G$54</definedName>
    <definedName name="Z_05A4635C_9AA5_4788_AE33_0D2B48B9581F_.wvu.PrintArea" localSheetId="8" hidden="1">'G - Equipe 7'!$A$1:$G$54</definedName>
    <definedName name="Z_05A4635C_9AA5_4788_AE33_0D2B48B9581F_.wvu.PrintArea" localSheetId="9" hidden="1">'H - Equipe 8'!$A$1:$G$54</definedName>
    <definedName name="Z_05A4635C_9AA5_4788_AE33_0D2B48B9581F_.wvu.PrintArea" localSheetId="10" hidden="1">'I - Equipe 9'!$A$1:$G$54</definedName>
    <definedName name="Z_05A4635C_9AA5_4788_AE33_0D2B48B9581F_.wvu.PrintArea" localSheetId="11" hidden="1">'J - Equipe 10'!$A$1:$G$54</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NOTICE!$A$1:$H$15</definedName>
    <definedName name="Z_05A4635C_9AA5_4788_AE33_0D2B48B9581F_.wvu.PrintTitles" localSheetId="2" hidden="1">'A - Equipe Coordonnateur'!$4:$5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5'!$A$1:$G$54</definedName>
    <definedName name="_xlnm.Print_Area" localSheetId="7">'F - Equipe 6'!$A$1:$G$54</definedName>
    <definedName name="_xlnm.Print_Area" localSheetId="8">'G - Equipe 7'!$A$1:$G$54</definedName>
    <definedName name="_xlnm.Print_Area" localSheetId="9">'H - Equipe 8'!$A$1:$G$54</definedName>
    <definedName name="_xlnm.Print_Area" localSheetId="10">'I - Equipe 9'!$A$1:$G$54</definedName>
    <definedName name="_xlnm.Print_Area" localSheetId="11">'J - Equipe 10'!$A$1:$G$54</definedName>
    <definedName name="_xlnm.Print_Area" localSheetId="12">'K - Répartition annuelle'!$A$1:$K$71</definedName>
    <definedName name="_xlnm.Print_Area" localSheetId="13">'L - Fiche de synthèse'!$A$1:$C$114</definedName>
    <definedName name="_xlnm.Print_Area" localSheetId="0">NOTICE!$A$1:$H$15</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21" i="3" l="1"/>
  <c r="I12" i="8" l="1"/>
  <c r="H40" i="14" l="1"/>
  <c r="H39" i="14"/>
  <c r="H38" i="14"/>
  <c r="H37" i="14"/>
  <c r="H36" i="14"/>
  <c r="H34" i="14"/>
  <c r="H33" i="14"/>
  <c r="H32" i="14"/>
  <c r="H28" i="14"/>
  <c r="H27" i="14"/>
  <c r="H26" i="14"/>
  <c r="H20" i="14"/>
  <c r="H19" i="14"/>
  <c r="H18" i="14"/>
  <c r="H40" i="13"/>
  <c r="H39" i="13"/>
  <c r="H38" i="13"/>
  <c r="H37" i="13"/>
  <c r="H36" i="13"/>
  <c r="H34" i="13"/>
  <c r="H33" i="13"/>
  <c r="H32" i="13"/>
  <c r="H28" i="13"/>
  <c r="H27" i="13"/>
  <c r="H26" i="13"/>
  <c r="H20" i="13"/>
  <c r="H19" i="13"/>
  <c r="H18" i="13"/>
  <c r="H40" i="12"/>
  <c r="H39" i="12"/>
  <c r="H38" i="12"/>
  <c r="H37" i="12"/>
  <c r="H36" i="12"/>
  <c r="H34" i="12"/>
  <c r="H33" i="12"/>
  <c r="H32" i="12"/>
  <c r="H28" i="12"/>
  <c r="H27" i="12"/>
  <c r="H26" i="12"/>
  <c r="H20" i="12"/>
  <c r="H19" i="12"/>
  <c r="H18" i="12"/>
  <c r="H40" i="11"/>
  <c r="H39" i="11"/>
  <c r="H38" i="11"/>
  <c r="H37" i="11"/>
  <c r="H36" i="11"/>
  <c r="H34" i="11"/>
  <c r="H33" i="11"/>
  <c r="H32" i="11"/>
  <c r="H28" i="11"/>
  <c r="H27" i="11"/>
  <c r="H26" i="11"/>
  <c r="H19" i="11"/>
  <c r="H20" i="11"/>
  <c r="H18" i="11"/>
  <c r="H40" i="10"/>
  <c r="H39" i="10"/>
  <c r="H38" i="10"/>
  <c r="H37" i="10"/>
  <c r="H36" i="10"/>
  <c r="H34" i="10"/>
  <c r="H33" i="10"/>
  <c r="H32" i="10"/>
  <c r="H28" i="10"/>
  <c r="H27" i="10"/>
  <c r="H26" i="10"/>
  <c r="H20" i="10"/>
  <c r="H19" i="10"/>
  <c r="H18" i="10"/>
  <c r="H40" i="7"/>
  <c r="H39" i="7"/>
  <c r="H38" i="7"/>
  <c r="H37" i="7"/>
  <c r="H36" i="7"/>
  <c r="H34" i="7"/>
  <c r="H33" i="7"/>
  <c r="H32" i="7"/>
  <c r="H28" i="7"/>
  <c r="H27" i="7"/>
  <c r="H26" i="7"/>
  <c r="H20" i="7"/>
  <c r="H19" i="7"/>
  <c r="H18" i="7"/>
  <c r="H40" i="6"/>
  <c r="H39" i="6"/>
  <c r="H38" i="6"/>
  <c r="H37" i="6"/>
  <c r="H36" i="6"/>
  <c r="H34" i="6"/>
  <c r="H33" i="6"/>
  <c r="H32" i="6"/>
  <c r="H28" i="6"/>
  <c r="H27" i="6"/>
  <c r="H26" i="6"/>
  <c r="H19" i="6"/>
  <c r="H20" i="6"/>
  <c r="H18" i="6"/>
  <c r="H40" i="5"/>
  <c r="H39" i="5"/>
  <c r="H38" i="5"/>
  <c r="H37" i="5"/>
  <c r="H36" i="5"/>
  <c r="H34" i="5"/>
  <c r="H33" i="5"/>
  <c r="H32" i="5"/>
  <c r="H28" i="5"/>
  <c r="H27" i="5"/>
  <c r="H26" i="5"/>
  <c r="H19" i="5"/>
  <c r="H20" i="5"/>
  <c r="H18" i="5"/>
  <c r="H40" i="4"/>
  <c r="H39" i="4"/>
  <c r="H38" i="4"/>
  <c r="H37" i="4"/>
  <c r="H36" i="4"/>
  <c r="H34" i="4"/>
  <c r="H33" i="4"/>
  <c r="H32" i="4"/>
  <c r="H28" i="4"/>
  <c r="H27" i="4"/>
  <c r="H26" i="4"/>
  <c r="H20" i="4"/>
  <c r="H19" i="4"/>
  <c r="H18" i="4"/>
  <c r="H40" i="3"/>
  <c r="H39" i="3"/>
  <c r="H38" i="3"/>
  <c r="H37" i="3"/>
  <c r="H36" i="3"/>
  <c r="H34" i="3"/>
  <c r="H33" i="3"/>
  <c r="H32" i="3"/>
  <c r="H28" i="3"/>
  <c r="H27" i="3"/>
  <c r="H26" i="3"/>
  <c r="H20" i="3"/>
  <c r="H19" i="3"/>
  <c r="H18" i="3"/>
  <c r="F32" i="4"/>
  <c r="I106" i="8" l="1"/>
  <c r="I83" i="8"/>
  <c r="I137" i="8" l="1"/>
  <c r="C5" i="9"/>
  <c r="C3" i="9"/>
  <c r="F141" i="8"/>
  <c r="E141" i="8"/>
  <c r="D141" i="8"/>
  <c r="C141" i="8"/>
  <c r="B141" i="8"/>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F29" i="8"/>
  <c r="E29" i="8"/>
  <c r="D29" i="8"/>
  <c r="C29" i="8"/>
  <c r="B29" i="8"/>
  <c r="I29" i="8" s="1"/>
  <c r="C15" i="8"/>
  <c r="D15" i="8"/>
  <c r="E15" i="8"/>
  <c r="F15" i="8"/>
  <c r="B15" i="8"/>
  <c r="I8" i="8"/>
  <c r="C3" i="8"/>
  <c r="I141" i="8" l="1"/>
  <c r="I43" i="8"/>
  <c r="I113" i="8"/>
  <c r="I71" i="8"/>
  <c r="I57" i="8"/>
  <c r="I99" i="8"/>
  <c r="I127" i="8"/>
  <c r="I85" i="8"/>
  <c r="C131" i="8" l="1"/>
  <c r="I140" i="8"/>
  <c r="I139" i="8"/>
  <c r="I138" i="8"/>
  <c r="I136" i="8"/>
  <c r="I135" i="8"/>
  <c r="I134" i="8"/>
  <c r="C117" i="8"/>
  <c r="I126" i="8"/>
  <c r="I125" i="8"/>
  <c r="I124" i="8"/>
  <c r="I123" i="8"/>
  <c r="I122" i="8"/>
  <c r="I121" i="8"/>
  <c r="I120" i="8"/>
  <c r="C103" i="8"/>
  <c r="I112" i="8"/>
  <c r="I111" i="8"/>
  <c r="I110" i="8"/>
  <c r="I109" i="8"/>
  <c r="I108" i="8"/>
  <c r="I107" i="8"/>
  <c r="C89" i="8"/>
  <c r="I98" i="8"/>
  <c r="I97" i="8"/>
  <c r="I96" i="8"/>
  <c r="I95" i="8"/>
  <c r="I94" i="8"/>
  <c r="I93" i="8"/>
  <c r="I92" i="8"/>
  <c r="C75" i="8"/>
  <c r="I84" i="8"/>
  <c r="I82" i="8"/>
  <c r="I81" i="8"/>
  <c r="I80" i="8"/>
  <c r="I79" i="8"/>
  <c r="I78" i="8"/>
  <c r="I9" i="8"/>
  <c r="I10" i="8"/>
  <c r="I11" i="8"/>
  <c r="I13" i="8"/>
  <c r="I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E21" i="14"/>
  <c r="D21" i="14"/>
  <c r="F20" i="14"/>
  <c r="F19" i="14"/>
  <c r="F18" i="14"/>
  <c r="F17" i="14"/>
  <c r="F16" i="14"/>
  <c r="F15" i="14"/>
  <c r="F14" i="14"/>
  <c r="F13" i="14"/>
  <c r="F12" i="14"/>
  <c r="G10" i="14"/>
  <c r="D51" i="13"/>
  <c r="G35" i="13"/>
  <c r="E35" i="13"/>
  <c r="D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E35" i="12"/>
  <c r="D35" i="12"/>
  <c r="F34" i="12"/>
  <c r="F33" i="12"/>
  <c r="F32" i="12"/>
  <c r="F31" i="12"/>
  <c r="F30" i="12"/>
  <c r="F29" i="12"/>
  <c r="F28" i="12"/>
  <c r="F27" i="12"/>
  <c r="F26" i="12"/>
  <c r="F25" i="12"/>
  <c r="F24" i="12"/>
  <c r="F23" i="12"/>
  <c r="G21" i="12"/>
  <c r="G10" i="12" s="1"/>
  <c r="E21" i="12"/>
  <c r="D21" i="12"/>
  <c r="F20" i="12"/>
  <c r="F19" i="12"/>
  <c r="F18" i="12"/>
  <c r="F17" i="12"/>
  <c r="F16" i="12"/>
  <c r="F15" i="12"/>
  <c r="F14" i="12"/>
  <c r="F13" i="12"/>
  <c r="F12" i="12"/>
  <c r="D51" i="11"/>
  <c r="G35" i="11"/>
  <c r="E35" i="11"/>
  <c r="D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G21" i="10"/>
  <c r="E21" i="10"/>
  <c r="D21" i="10"/>
  <c r="F20" i="10"/>
  <c r="F19" i="10"/>
  <c r="F18" i="10"/>
  <c r="F17" i="10"/>
  <c r="F16" i="10"/>
  <c r="F15" i="10"/>
  <c r="F14" i="10"/>
  <c r="F13" i="10"/>
  <c r="F12" i="10"/>
  <c r="F21" i="10" s="1"/>
  <c r="G41" i="14" l="1"/>
  <c r="J141" i="8" s="1"/>
  <c r="C98" i="9"/>
  <c r="F21" i="14"/>
  <c r="F35" i="12"/>
  <c r="G41" i="12"/>
  <c r="J113" i="8" s="1"/>
  <c r="C78" i="9"/>
  <c r="F35" i="11"/>
  <c r="G10" i="10"/>
  <c r="G10" i="13"/>
  <c r="F35" i="10"/>
  <c r="F10" i="10" s="1"/>
  <c r="G10" i="11"/>
  <c r="G41" i="11"/>
  <c r="J99" i="8" s="1"/>
  <c r="C68" i="9"/>
  <c r="F35" i="13"/>
  <c r="F21" i="13"/>
  <c r="F10" i="13" s="1"/>
  <c r="F35" i="14"/>
  <c r="F10" i="14" s="1"/>
  <c r="F21" i="12"/>
  <c r="F21" i="11"/>
  <c r="C83" i="9"/>
  <c r="E80" i="9" s="1"/>
  <c r="C73" i="9"/>
  <c r="E70" i="9" s="1"/>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E98" i="9" l="1"/>
  <c r="E102" i="9"/>
  <c r="C103" i="9"/>
  <c r="E100" i="9" s="1"/>
  <c r="F10" i="12"/>
  <c r="E78" i="9"/>
  <c r="E82" i="9"/>
  <c r="E68" i="9"/>
  <c r="E72" i="9"/>
  <c r="F10" i="11"/>
  <c r="G41" i="10"/>
  <c r="J85" i="8" s="1"/>
  <c r="C58" i="9"/>
  <c r="G41" i="13"/>
  <c r="J127" i="8" s="1"/>
  <c r="C88" i="9"/>
  <c r="F41" i="10"/>
  <c r="B58" i="9"/>
  <c r="B63" i="9" s="1"/>
  <c r="F41" i="11"/>
  <c r="F42" i="11" s="1"/>
  <c r="B68" i="9"/>
  <c r="F41" i="12"/>
  <c r="F42" i="12" s="1"/>
  <c r="B78" i="9"/>
  <c r="B83" i="9" s="1"/>
  <c r="F41" i="13"/>
  <c r="B88" i="9"/>
  <c r="B93" i="9" s="1"/>
  <c r="F41" i="14"/>
  <c r="F42" i="14" s="1"/>
  <c r="B98" i="9"/>
  <c r="B103" i="9" s="1"/>
  <c r="F42" i="13" l="1"/>
  <c r="F42" i="10"/>
  <c r="E62" i="9"/>
  <c r="C63" i="9"/>
  <c r="E60" i="9" s="1"/>
  <c r="E92" i="9"/>
  <c r="C93" i="9"/>
  <c r="E90" i="9" s="1"/>
  <c r="B73" i="9"/>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1" i="4"/>
  <c r="F30" i="4"/>
  <c r="F29" i="4"/>
  <c r="F28" i="4"/>
  <c r="F27" i="4"/>
  <c r="F26" i="4"/>
  <c r="F25" i="4"/>
  <c r="F24" i="4"/>
  <c r="F23" i="4"/>
  <c r="G21" i="4"/>
  <c r="E21" i="4"/>
  <c r="D21" i="4"/>
  <c r="F20" i="4"/>
  <c r="F19" i="4"/>
  <c r="F18" i="4"/>
  <c r="F17" i="4"/>
  <c r="F16" i="4"/>
  <c r="F15" i="4"/>
  <c r="F14" i="4"/>
  <c r="F13" i="4"/>
  <c r="F12" i="4"/>
  <c r="F26" i="3"/>
  <c r="F18" i="3"/>
  <c r="G35" i="3"/>
  <c r="D51" i="7"/>
  <c r="D51" i="6"/>
  <c r="D51" i="5"/>
  <c r="D52" i="4"/>
  <c r="F23" i="3"/>
  <c r="F19" i="3"/>
  <c r="F12" i="3"/>
  <c r="F13" i="3"/>
  <c r="F14" i="3"/>
  <c r="F15" i="3"/>
  <c r="F16" i="3"/>
  <c r="F17" i="3"/>
  <c r="F20" i="3"/>
  <c r="F30" i="3"/>
  <c r="F31" i="3"/>
  <c r="F33" i="3"/>
  <c r="F34" i="3"/>
  <c r="F27" i="3"/>
  <c r="F24" i="3"/>
  <c r="F25" i="3"/>
  <c r="F28" i="3"/>
  <c r="F29" i="3"/>
  <c r="F32" i="3"/>
  <c r="D51" i="3"/>
  <c r="E35" i="3"/>
  <c r="D35" i="3"/>
  <c r="E21" i="3"/>
  <c r="D21" i="3"/>
  <c r="C61" i="8"/>
  <c r="C47" i="8"/>
  <c r="C33" i="8"/>
  <c r="C19" i="8"/>
  <c r="B10" i="9"/>
  <c r="C11" i="9"/>
  <c r="C9" i="9"/>
  <c r="C12" i="9"/>
  <c r="B12" i="9"/>
  <c r="B11" i="9"/>
  <c r="C35" i="9"/>
  <c r="C25" i="9"/>
  <c r="C15" i="9"/>
  <c r="E58" i="9" l="1"/>
  <c r="E32" i="9"/>
  <c r="E88" i="9"/>
  <c r="B111" i="9"/>
  <c r="B113" i="9"/>
  <c r="C110" i="9"/>
  <c r="B112" i="9"/>
  <c r="C112" i="9"/>
  <c r="C113" i="9"/>
  <c r="C111" i="9"/>
  <c r="B110" i="9"/>
  <c r="G10" i="7"/>
  <c r="C48" i="9" s="1"/>
  <c r="F21" i="7"/>
  <c r="G10" i="6"/>
  <c r="C38" i="9" s="1"/>
  <c r="F35" i="7"/>
  <c r="F35" i="6"/>
  <c r="F21" i="6"/>
  <c r="G10" i="5"/>
  <c r="C28" i="9" s="1"/>
  <c r="F21" i="5"/>
  <c r="F35" i="5"/>
  <c r="G10" i="4"/>
  <c r="F35" i="4"/>
  <c r="F21" i="4"/>
  <c r="F35" i="3"/>
  <c r="E52" i="9" l="1"/>
  <c r="F10" i="7"/>
  <c r="F41" i="7" s="1"/>
  <c r="F42" i="7" s="1"/>
  <c r="G41" i="7"/>
  <c r="E42" i="9"/>
  <c r="C53" i="9"/>
  <c r="E50" i="9" s="1"/>
  <c r="C33" i="9"/>
  <c r="E30" i="9" s="1"/>
  <c r="G41" i="4"/>
  <c r="J29" i="8" s="1"/>
  <c r="C43" i="9"/>
  <c r="E40" i="9" s="1"/>
  <c r="F10" i="6"/>
  <c r="F41" i="6" s="1"/>
  <c r="G41" i="6"/>
  <c r="J57" i="8" s="1"/>
  <c r="J71" i="8"/>
  <c r="G41" i="5"/>
  <c r="J43" i="8" s="1"/>
  <c r="F10" i="5"/>
  <c r="B48" i="9"/>
  <c r="B53" i="9" s="1"/>
  <c r="C18" i="9"/>
  <c r="F10" i="4"/>
  <c r="F41" i="4" s="1"/>
  <c r="F10" i="3"/>
  <c r="E38" i="9" l="1"/>
  <c r="E48" i="9"/>
  <c r="E28" i="9"/>
  <c r="E22" i="9"/>
  <c r="C23" i="9"/>
  <c r="E20" i="9" s="1"/>
  <c r="F41" i="5"/>
  <c r="F42" i="5" s="1"/>
  <c r="F41" i="3"/>
  <c r="B38" i="9"/>
  <c r="B43" i="9" s="1"/>
  <c r="F42" i="6"/>
  <c r="B28" i="9"/>
  <c r="B8" i="9"/>
  <c r="B18" i="9"/>
  <c r="B23" i="9" s="1"/>
  <c r="F42" i="4"/>
  <c r="E18" i="9" l="1"/>
  <c r="B13" i="9"/>
  <c r="B109" i="9"/>
  <c r="B33" i="9"/>
  <c r="B114" i="9" l="1"/>
  <c r="G21" i="3"/>
  <c r="G10" i="3" s="1"/>
  <c r="G41" i="3" s="1"/>
  <c r="J15" i="8" l="1"/>
  <c r="F42" i="3"/>
  <c r="C8" i="9"/>
  <c r="E12" i="9" s="1"/>
  <c r="C13" i="9" l="1"/>
  <c r="C109" i="9"/>
  <c r="E8" i="9" l="1"/>
  <c r="E10" i="9"/>
  <c r="C114" i="9"/>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<sst xmlns="http://schemas.openxmlformats.org/spreadsheetml/2006/main" count="929" uniqueCount="227">
  <si>
    <t>Personnel permanent</t>
    <phoneticPr fontId="28" type="noConversion"/>
  </si>
  <si>
    <t>Personnel temporaire déjà financé</t>
    <phoneticPr fontId="28" type="noConversion"/>
  </si>
  <si>
    <t>Etablissements publics nationaux</t>
  </si>
  <si>
    <t>Commission Européenne</t>
  </si>
  <si>
    <t>Collectivités Territoriales</t>
  </si>
  <si>
    <t>Ministères</t>
  </si>
  <si>
    <t>Etat de la subvention</t>
  </si>
  <si>
    <t>Acquis</t>
  </si>
  <si>
    <t>En cours d'acquisition</t>
  </si>
  <si>
    <t>En cours de négociation</t>
  </si>
  <si>
    <t>Coût mensuel</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</si>
  <si>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</si>
  <si>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</si>
  <si>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</si>
  <si>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</si>
  <si>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</si>
  <si>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</si>
  <si>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</si>
  <si>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</si>
  <si>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</si>
  <si>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</si>
  <si>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</si>
  <si>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</si>
  <si>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</si>
  <si>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</si>
  <si>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</si>
  <si>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</si>
  <si>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</si>
  <si>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</si>
  <si>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</si>
  <si>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</si>
  <si>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</si>
  <si>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</si>
  <si>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</si>
  <si>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</si>
  <si>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</si>
  <si>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</si>
  <si>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</si>
  <si>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</si>
  <si>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(c)</t>
  </si>
  <si>
    <t>Coût complet</t>
  </si>
  <si>
    <t>Equipement</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</si>
  <si>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</si>
  <si>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</si>
  <si>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</si>
  <si>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</si>
  <si>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</si>
  <si>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</si>
  <si>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</si>
  <si>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</si>
  <si>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t>Dépenses de personnel (a)</t>
  </si>
  <si>
    <t>TOTAL</t>
  </si>
  <si>
    <t>Achat de petits matériels, consommables, fonctionnement</t>
  </si>
  <si>
    <t>BUDGET TOTAL</t>
  </si>
  <si>
    <t xml:space="preserve">Taux de l'aide : </t>
  </si>
  <si>
    <t>Equipe 1 - Coordonnateur</t>
  </si>
  <si>
    <t>Date de recrutement envisagée</t>
  </si>
  <si>
    <t>Total - aide demandée</t>
  </si>
  <si>
    <t xml:space="preserve">Personnel </t>
  </si>
  <si>
    <t>Consommables, missions</t>
  </si>
  <si>
    <t>Frais de gestion</t>
  </si>
  <si>
    <t>(d)</t>
  </si>
  <si>
    <t>Niveau de recrutement</t>
  </si>
  <si>
    <t>(e)</t>
  </si>
  <si>
    <t>Missions</t>
  </si>
  <si>
    <t>Coût global</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</si>
  <si>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</si>
  <si>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</si>
  <si>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</si>
  <si>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</si>
  <si>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</si>
  <si>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</si>
  <si>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</si>
  <si>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</si>
  <si>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</si>
  <si>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</si>
  <si>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</si>
  <si>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dont le financement est demandé sur le projet</t>
  </si>
  <si>
    <t xml:space="preserve">Personnel statutaire ou en contrat à durée indeterminée (CDI) affecté au projet de recherche </t>
  </si>
  <si>
    <t>Externalisation de prestation</t>
  </si>
  <si>
    <t xml:space="preserve">Externalisation de prestation </t>
  </si>
  <si>
    <t>Equipements</t>
  </si>
  <si>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</si>
  <si>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</si>
  <si>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</si>
  <si>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</si>
  <si>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</si>
  <si>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</si>
  <si>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</si>
  <si>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</si>
  <si>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</si>
  <si>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</si>
  <si>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</si>
  <si>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</si>
  <si>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</si>
  <si>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</si>
  <si>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</si>
  <si>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</si>
  <si>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</si>
  <si>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Signature du Représentant légal de l'organisme gestionnaire
</t>
    </r>
    <r>
      <rPr>
        <b/>
        <sz val="10"/>
        <color rgb="FFFF0000"/>
        <rFont val="Arial"/>
        <family val="2"/>
      </rPr>
      <t>signature obligatoire uniquement pour les équipes demandant un financement</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</si>
  <si>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</si>
  <si>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</si>
  <si>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</si>
  <si>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</si>
  <si>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</si>
  <si>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</si>
  <si>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</si>
  <si>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</si>
  <si>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</si>
  <si>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</si>
  <si>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</si>
  <si>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N°1</t>
  </si>
  <si>
    <t>N°2</t>
  </si>
  <si>
    <t>N°3</t>
  </si>
  <si>
    <t>N°4</t>
  </si>
  <si>
    <t>N°5</t>
  </si>
  <si>
    <t>N°6</t>
  </si>
  <si>
    <t>N°7</t>
  </si>
  <si>
    <t>A compléter selon les catégories répertoriées dans l’organisme gestionnaire concerné (par exemple ingénieur d'étude, ingénieur de recherche, technicien, etc.)</t>
  </si>
  <si>
    <t xml:space="preserve">Feuilles "équipes" </t>
  </si>
  <si>
    <t>Partie 2 - Guide pour le remplissage des cellules bleues</t>
  </si>
  <si>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</si>
  <si>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</si>
  <si>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</si>
  <si>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</si>
  <si>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</si>
  <si>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</si>
  <si>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</si>
  <si>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</si>
  <si>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</si>
  <si>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t>Coût global du projet</t>
  </si>
  <si>
    <t>Il convient d'indiquer les ressources complémentaires (co-financements envisagés ou obtenus) par rapport à l'aide demandée dans le cadre du projet. Cette information permet aux experts d'évaluer la faisabilité du projet d'un point de vue financier.</t>
  </si>
  <si>
    <t>Il convient de répartir l'aide demandée par tranche annuelle pour la réalisation du projet. Cette répartition se fait par année civile.</t>
  </si>
  <si>
    <t xml:space="preserve">Feuille "K - Répartition par tranche" </t>
  </si>
  <si>
    <t xml:space="preserve">Feuille "L - Synthèse budgétaire du projet" </t>
  </si>
  <si>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</si>
  <si>
    <t>N°8</t>
  </si>
  <si>
    <t>Il est recommandé à chaque équipe de s'adresser à son organisme gestionnaire afin de s'assurer de la cohérence du montage financier avant le dépôt du dossier et la clôture de l'appel à projets.</t>
  </si>
  <si>
    <t xml:space="preserve">Remarques </t>
  </si>
  <si>
    <t>Une équipe française ne peut pas financer de CDD (post-doctorants, doctorants…) ou de stagiaires travaillant dans des laboratoires à l’étranger sauf si ce séjour à l’étranger n’excède pas un tiers de la durée totale du projet.</t>
  </si>
  <si>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</si>
  <si>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</si>
  <si>
    <r>
      <rPr>
        <b/>
        <sz val="11"/>
        <rFont val="Arial"/>
        <family val="2"/>
      </rPr>
      <t>Seules les feuilles A à K sont à renseigne</t>
    </r>
    <r>
      <rPr>
        <sz val="11"/>
        <rFont val="Arial"/>
        <family val="2"/>
      </rPr>
      <t xml:space="preserve">r. La feuille "L - Fiche de synthèse" est remplie </t>
    </r>
    <r>
      <rPr>
        <b/>
        <sz val="11"/>
        <rFont val="Arial"/>
        <family val="2"/>
      </rPr>
      <t>automatiquement</t>
    </r>
    <r>
      <rPr>
        <sz val="11"/>
        <rFont val="Arial"/>
        <family val="2"/>
      </rPr>
      <t xml:space="preserve"> à partir des données fournies dans les autres onglets.</t>
    </r>
  </si>
  <si>
    <t>Frais généraux</t>
  </si>
  <si>
    <r>
      <t>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t>
    </r>
    <r>
      <rPr>
        <u/>
        <sz val="10"/>
        <rFont val="Arial"/>
        <family val="2"/>
      </rPr>
      <t xml:space="preserve"> feuilles de temps</t>
    </r>
    <r>
      <rPr>
        <sz val="10"/>
        <rFont val="Arial"/>
        <family val="2"/>
      </rPr>
      <t xml:space="preserve"> (datées signées de l'employé et de son supérieur hiérarchique) doivent être établies mensuellement pour supporter la dépense justifiée.</t>
    </r>
  </si>
  <si>
    <t>(a1)</t>
  </si>
  <si>
    <t>(a2)</t>
  </si>
  <si>
    <t>(a3)</t>
  </si>
  <si>
    <t>(a4)</t>
  </si>
  <si>
    <t>(a5)</t>
  </si>
  <si>
    <r>
      <rPr>
        <b/>
        <sz val="11"/>
        <color theme="7"/>
        <rFont val="Arial"/>
        <family val="2"/>
      </rPr>
      <t>(b)</t>
    </r>
    <r>
      <rPr>
        <b/>
        <sz val="11"/>
        <color theme="3"/>
        <rFont val="Arial"/>
        <family val="2"/>
      </rPr>
      <t xml:space="preserve"> </t>
    </r>
  </si>
  <si>
    <r>
      <rPr>
        <b/>
        <sz val="11"/>
        <color theme="7"/>
        <rFont val="Arial"/>
        <family val="2"/>
      </rPr>
      <t>(f)</t>
    </r>
    <r>
      <rPr>
        <b/>
        <sz val="11"/>
        <color theme="3"/>
        <rFont val="Arial"/>
        <family val="2"/>
      </rPr>
      <t xml:space="preserve"> </t>
    </r>
  </si>
  <si>
    <r>
      <rPr>
        <b/>
        <sz val="11"/>
        <color theme="7"/>
        <rFont val="Arial"/>
        <family val="2"/>
      </rPr>
      <t>(g)</t>
    </r>
    <r>
      <rPr>
        <b/>
        <sz val="11"/>
        <color theme="3"/>
        <rFont val="Arial"/>
        <family val="2"/>
      </rPr>
      <t xml:space="preserve"> </t>
    </r>
  </si>
  <si>
    <r>
      <rPr>
        <b/>
        <sz val="11"/>
        <color theme="7"/>
        <rFont val="Arial"/>
        <family val="2"/>
      </rPr>
      <t>(h)</t>
    </r>
    <r>
      <rPr>
        <b/>
        <sz val="11"/>
        <color theme="3"/>
        <rFont val="Arial"/>
        <family val="2"/>
      </rPr>
      <t xml:space="preserve"> </t>
    </r>
  </si>
  <si>
    <t>Le financement sera versé à raison de 80% en début de projet, et le solde sur validation des justificatifs finaux (scientifiques et financiers)</t>
  </si>
  <si>
    <r>
      <t>Niveau de recrutement</t>
    </r>
    <r>
      <rPr>
        <sz val="8"/>
        <rFont val="Arial"/>
        <family val="2"/>
      </rPr>
      <t xml:space="preserve"> (a3)</t>
    </r>
    <r>
      <rPr>
        <b/>
        <sz val="8"/>
        <rFont val="Arial"/>
        <family val="2"/>
      </rPr>
      <t xml:space="preserve"> / fonction</t>
    </r>
  </si>
  <si>
    <r>
      <t xml:space="preserve">Nombre de personne.mois </t>
    </r>
    <r>
      <rPr>
        <sz val="8"/>
        <rFont val="Arial"/>
        <family val="2"/>
      </rPr>
      <t>(a4)</t>
    </r>
  </si>
  <si>
    <t>Nombre de personne.mois</t>
  </si>
  <si>
    <r>
      <t xml:space="preserve">Coût mensuel </t>
    </r>
    <r>
      <rPr>
        <sz val="8"/>
        <rFont val="Arial"/>
        <family val="2"/>
      </rPr>
      <t>(taxes et charges comprises) (a5)</t>
    </r>
  </si>
  <si>
    <t xml:space="preserve">Coût global du projet (b) </t>
  </si>
  <si>
    <t>Niveau du recrutement (a3)</t>
  </si>
  <si>
    <r>
      <t xml:space="preserve">Personnel permanent (statutaire ou CDI) </t>
    </r>
    <r>
      <rPr>
        <b/>
        <u/>
        <sz val="10"/>
        <rFont val="Arial"/>
        <family val="2"/>
      </rPr>
      <t>déjà financé</t>
    </r>
    <r>
      <rPr>
        <sz val="10"/>
        <rFont val="Arial"/>
        <family val="2"/>
      </rPr>
      <t xml:space="preserve"> (a1)(1)</t>
    </r>
  </si>
  <si>
    <r>
      <t xml:space="preserve">Personnel temporaire </t>
    </r>
    <r>
      <rPr>
        <b/>
        <u/>
        <sz val="10"/>
        <rFont val="Arial"/>
        <family val="2"/>
      </rPr>
      <t>déjà financé</t>
    </r>
    <r>
      <rPr>
        <sz val="10"/>
        <rFont val="Arial"/>
        <family val="2"/>
      </rPr>
      <t xml:space="preserve"> (a1)(1)</t>
    </r>
  </si>
  <si>
    <t>Personnel temporaire (CDD) dont le financement est demandé (a2)(1)</t>
  </si>
  <si>
    <r>
      <t xml:space="preserve">Personnel </t>
    </r>
    <r>
      <rPr>
        <b/>
        <u/>
        <sz val="11"/>
        <color theme="3"/>
        <rFont val="Arial"/>
        <family val="2"/>
      </rPr>
      <t>sans</t>
    </r>
    <r>
      <rPr>
        <b/>
        <sz val="11"/>
        <color theme="3"/>
        <rFont val="Arial"/>
        <family val="2"/>
      </rPr>
      <t xml:space="preserve"> financement demandé sur le projet (déjà financé)</t>
    </r>
  </si>
  <si>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</si>
  <si>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</si>
  <si>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CDI dont le financement est demandé (a2)(2) </t>
  </si>
  <si>
    <t xml:space="preserve">Personnel en CDD dont le financement est demandé (a2)(2) </t>
  </si>
  <si>
    <t>Equipements (c)</t>
  </si>
  <si>
    <t>Frais de mission (d)</t>
  </si>
  <si>
    <t>Externalisation de prestation (e)</t>
  </si>
  <si>
    <r>
      <t xml:space="preserve">ARGUMENTAIRE (h)
</t>
    </r>
    <r>
      <rPr>
        <b/>
        <sz val="12"/>
        <color rgb="FFC00000"/>
        <rFont val="Arial"/>
        <family val="2"/>
      </rPr>
      <t>Chaque poste de dépense doit être précisement justifié.</t>
    </r>
  </si>
  <si>
    <t>Ressources complémentaires acquises et prévisionnelles Equipe 1 (g)</t>
  </si>
  <si>
    <t>Ressources complémentaires acquises et prévisionnelles Equipe 2 (g)</t>
  </si>
  <si>
    <t>Ressources complémentaires acquises et prévisionnelles Equipe 3 (g)</t>
  </si>
  <si>
    <t>Ressources complémentaires acquises et prévisionnelles Equipe 4 (g)</t>
  </si>
  <si>
    <t>Ressources complémentaires acquises et prévisionnelles Equipe 5 (g)</t>
  </si>
  <si>
    <t>Ressources complémentaires acquises et prévisionnelles Equipe 6 (g)</t>
  </si>
  <si>
    <t>Ressources complémentaires acquises et prévisionnelles Equipe 7 (g)</t>
  </si>
  <si>
    <t>Ressources complémentaires acquises et prévisionnelles Equipe 8 (g)</t>
  </si>
  <si>
    <t>Ressources complémentaires acquises et prévisionnelles Equipe 9 (g)</t>
  </si>
  <si>
    <t>Ressources complémentaires acquises et prévisionnelles Equipe 10 (g)</t>
  </si>
  <si>
    <t>Renseigner les montants en arrondissant à l'euro près</t>
  </si>
  <si>
    <r>
      <t xml:space="preserve">Partie 1 - Recommandations générales, </t>
    </r>
    <r>
      <rPr>
        <b/>
        <u/>
        <sz val="11"/>
        <color rgb="FFFF0000"/>
        <rFont val="Arial"/>
        <family val="2"/>
      </rPr>
      <t>à respecter impérativement sous peine de rejet du dossier</t>
    </r>
  </si>
  <si>
    <r>
      <rPr>
        <sz val="11"/>
        <rFont val="Arial"/>
        <family val="2"/>
      </rPr>
      <t>Afin de garantir l'intégrité de l'ensemble des données calculées automatiquement,</t>
    </r>
    <r>
      <rPr>
        <sz val="11"/>
        <color rgb="FFFF0000"/>
        <rFont val="Arial"/>
        <family val="2"/>
      </rPr>
      <t xml:space="preserve"> </t>
    </r>
    <r>
      <rPr>
        <b/>
        <sz val="11"/>
        <color rgb="FFFF0000"/>
        <rFont val="Arial"/>
        <family val="2"/>
      </rPr>
      <t>il est impératif de</t>
    </r>
    <r>
      <rPr>
        <sz val="11"/>
        <color rgb="FFFF0000"/>
        <rFont val="Arial"/>
        <family val="2"/>
      </rPr>
      <t xml:space="preserve"> </t>
    </r>
    <r>
      <rPr>
        <b/>
        <sz val="11"/>
        <color rgb="FFFF0000"/>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 </t>
    </r>
    <r>
      <rPr>
        <b/>
        <sz val="11"/>
        <color rgb="FFFF0000"/>
        <rFont val="Arial"/>
        <family val="2"/>
      </rPr>
      <t>Toute suppression de feuille ou de cellule pourra entrainer un rejet du dossier.</t>
    </r>
  </si>
  <si>
    <r>
      <rPr>
        <sz val="11"/>
        <rFont val="Arial"/>
        <family val="2"/>
      </rPr>
      <t xml:space="preserve">Dans les feuilles à renseigner, </t>
    </r>
    <r>
      <rPr>
        <b/>
        <sz val="11"/>
        <color rgb="FFFF0000"/>
        <rFont val="Arial"/>
        <family val="2"/>
      </rPr>
      <t>seules les cellules de couleur bleue sont à remplir</t>
    </r>
    <r>
      <rPr>
        <sz val="11"/>
        <rFont val="Arial"/>
        <family val="2"/>
      </rPr>
      <t>.</t>
    </r>
    <r>
      <rPr>
        <b/>
        <sz val="10"/>
        <color indexed="30"/>
        <rFont val="Arial"/>
        <family val="2"/>
      </rPr>
      <t/>
    </r>
  </si>
  <si>
    <r>
      <rPr>
        <b/>
        <sz val="11"/>
        <color rgb="FFFF0000"/>
        <rFont val="Arial"/>
        <family val="2"/>
      </rPr>
      <t>Le représentant légal de l’organisme gestionnaire des équipes demandant un financement doit impérativement signer l'annexe budgétaire de candidature</t>
    </r>
    <r>
      <rPr>
        <sz val="11"/>
        <rFont val="Arial"/>
        <family val="2"/>
      </rPr>
      <t>.</t>
    </r>
  </si>
  <si>
    <r>
      <rPr>
        <b/>
        <sz val="11"/>
        <color rgb="FFFF0000"/>
        <rFont val="Arial"/>
        <family val="2"/>
      </rPr>
      <t>Le porteur de projet doit être impliqué au moins à 10% de son temps de recherche</t>
    </r>
    <r>
      <rPr>
        <sz val="11"/>
        <rFont val="Arial"/>
        <family val="2"/>
      </rPr>
      <t>.</t>
    </r>
  </si>
  <si>
    <r>
      <rPr>
        <b/>
        <sz val="10"/>
        <rFont val="Arial"/>
        <family val="2"/>
      </rPr>
      <t>C'est l'ensemble des moyens nécessaires à la réalisation du projet, détaillés par poste de dépenses, quelle que soit leur source de financement</t>
    </r>
    <r>
      <rPr>
        <sz val="10"/>
        <rFont val="Arial"/>
        <family val="2"/>
      </rPr>
      <t xml:space="preserve">.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r>
  </si>
  <si>
    <r>
      <t xml:space="preserve">Cet onglet est </t>
    </r>
    <r>
      <rPr>
        <b/>
        <sz val="10"/>
        <color rgb="FFFF0000"/>
        <rFont val="Arial"/>
        <family val="2"/>
      </rPr>
      <t>rempli automatiquement</t>
    </r>
    <r>
      <rPr>
        <sz val="10"/>
        <color theme="1"/>
        <rFont val="Arial"/>
        <family val="2"/>
      </rPr>
      <t xml:space="preserve"> à partir des données fournies dans les autres onglets.</t>
    </r>
  </si>
  <si>
    <r>
      <rPr>
        <b/>
        <sz val="11"/>
        <color rgb="FFFF0000"/>
        <rFont val="Arial"/>
        <family val="2"/>
      </rPr>
      <t>Le financement sera versé à raison de 80% en début de projet</t>
    </r>
    <r>
      <rPr>
        <sz val="11"/>
        <rFont val="Arial"/>
        <family val="2"/>
      </rPr>
      <t xml:space="preserve">, et le solde sur validation des justificatifs finaux (scientifiques et financiers). </t>
    </r>
    <r>
      <rPr>
        <b/>
        <sz val="11"/>
        <color rgb="FFFF0000"/>
        <rFont val="Arial"/>
        <family val="2"/>
      </rPr>
      <t>Il revient donc à l'organisme gestionnaire d'avancer les 20% de financement restants jusqu'à présentation des justificatifs finaux.</t>
    </r>
    <r>
      <rPr>
        <sz val="11"/>
        <color rgb="FFFF0000"/>
        <rFont val="Arial"/>
        <family val="2"/>
      </rPr>
      <t xml:space="preserve"> </t>
    </r>
  </si>
  <si>
    <t>Nom et prénom du Responsable Equipe Coordonnateur :</t>
  </si>
  <si>
    <t>d</t>
  </si>
  <si>
    <t xml:space="preserve">Chaque équipe demandant ou non un financement doit renseigner la feuille qui lui correspond. Il est par ailleurs demandé de définir une numérotation dans les équipes de façon à ce que l'équipe n°X soit la même dans tous les documents de candidature (dossier scientifique Word et annexe budgétaire Excel). L'équipe du responsable principal doit être identifiée comme l'équipe n°1. </t>
  </si>
  <si>
    <r>
      <t xml:space="preserve">Tous les montants financiers doivent être indiqués en euros et hors taxes (HT) majorés, </t>
    </r>
    <r>
      <rPr>
        <sz val="11"/>
        <rFont val="Arial"/>
        <family val="2"/>
      </rPr>
      <t>le cas échéant, de la TVA non récupérable. Le montant total de l’aide demandée par équipe doit être renseigné</t>
    </r>
    <r>
      <rPr>
        <b/>
        <sz val="11"/>
        <rFont val="Arial"/>
        <family val="2"/>
      </rPr>
      <t xml:space="preserve"> </t>
    </r>
    <r>
      <rPr>
        <b/>
        <sz val="11"/>
        <color rgb="FFFF0000"/>
        <rFont val="Arial"/>
        <family val="2"/>
      </rPr>
      <t xml:space="preserve">en arrondi à l'euro près </t>
    </r>
    <r>
      <rPr>
        <sz val="11"/>
        <rFont val="Arial"/>
        <family val="2"/>
      </rPr>
      <t>(sans centime).</t>
    </r>
    <r>
      <rPr>
        <b/>
        <sz val="11"/>
        <rFont val="Arial"/>
        <family val="2"/>
      </rPr>
      <t xml:space="preserve"> </t>
    </r>
  </si>
  <si>
    <r>
      <rPr>
        <b/>
        <sz val="11"/>
        <rFont val="Arial"/>
        <family val="2"/>
      </rPr>
      <t>Les fonctions supports et administratives ne peuvent pas faire l'objet d'une demande d'aide</t>
    </r>
    <r>
      <rPr>
        <sz val="11"/>
        <rFont val="Arial"/>
        <family val="2"/>
      </rPr>
      <t xml:space="preserve">, pas plus que les dépenses qui seraient attachés à ces fonctions (des équipements pour la bureautique, mission, …).
</t>
    </r>
    <r>
      <rPr>
        <b/>
        <sz val="11"/>
        <color rgb="FFFF0000"/>
        <rFont val="Arial"/>
        <family val="2"/>
      </rPr>
      <t>De plus, le financement de vacations n'est pas autorisé.</t>
    </r>
    <r>
      <rPr>
        <sz val="11"/>
        <rFont val="Arial"/>
        <family val="2"/>
      </rPr>
      <t xml:space="preserve"> </t>
    </r>
  </si>
  <si>
    <r>
      <t xml:space="preserve">Le financement de stagiaires, masters, doctorants et post-doctorants est autorisé. Les doctorants et post-doctorants doivent être indiqués dans le « Personnel temporaire (CDD) dont le financement est demandé (a2)(1) » si l’établissement est de droit public ; ou dans le « Personnel en CDD dont le financement est demandé (a2)(2)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(h) dans la partie « Détail des dépenses d'achat de petits matériels, consommables et fonctionnement ».
</t>
    </r>
    <r>
      <rPr>
        <b/>
        <sz val="11"/>
        <color rgb="FFFF0000"/>
        <rFont val="Arial"/>
        <family val="2"/>
      </rPr>
      <t>Le financement de personnel statutaire et CDI n'est pas autorisé pour les établissements de droit public.</t>
    </r>
  </si>
  <si>
    <r>
      <rPr>
        <b/>
        <sz val="10"/>
        <color rgb="FFFF0000"/>
        <rFont val="Arial"/>
        <family val="2"/>
      </rPr>
      <t>Les achats d'équipement nécessaires à la réalisation du projet s'effectuent conformément aux règles applicables aux achats de l'établissement gestionnaire</t>
    </r>
    <r>
      <rPr>
        <sz val="10"/>
        <rFont val="Arial"/>
        <family val="2"/>
      </rPr>
      <t xml:space="preserv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t>
    </r>
    <r>
      <rPr>
        <b/>
        <sz val="10"/>
        <color rgb="FFFF0000"/>
        <rFont val="Arial"/>
        <family val="2"/>
      </rPr>
      <t xml:space="preserve">L'achat de mobilier n'est pas admis. </t>
    </r>
    <r>
      <rPr>
        <b/>
        <sz val="10"/>
        <rFont val="Arial"/>
        <family val="2"/>
      </rPr>
      <t>L'achat de matériel informatique/bureautique n'est pas admis</t>
    </r>
    <r>
      <rPr>
        <sz val="10"/>
        <rFont val="Arial"/>
        <family val="2"/>
      </rPr>
      <t xml:space="preserve"> sauf si ce matériel est indispensable à la réalisation du projet. Dans ce cas, cette demande doit être précisément justifiée dans le champ "Argumentaire (h)".
</t>
    </r>
    <r>
      <rPr>
        <b/>
        <sz val="10"/>
        <color theme="3"/>
        <rFont val="Arial"/>
        <family val="2"/>
      </rPr>
      <t>Frais de fonctionnement (dans achat de petits matériels, consommables, fonctionnement)</t>
    </r>
    <r>
      <rPr>
        <sz val="10"/>
        <rFont val="Arial"/>
        <family val="2"/>
      </rPr>
      <t xml:space="preserve">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r>
  </si>
  <si>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un évènement).</t>
    </r>
    <r>
      <rPr>
        <sz val="10"/>
        <rFont val="Arial"/>
        <family val="2"/>
      </rPr>
      <t xml:space="preserve">
</t>
    </r>
  </si>
  <si>
    <r>
      <rPr>
        <b/>
        <sz val="11"/>
        <color rgb="FFFF0000"/>
        <rFont val="Arial"/>
        <family val="2"/>
      </rPr>
      <t>Les demandes de financement de personnels ne peuvent pas dépasser 85% du montant total de l'aide demandé par équipe</t>
    </r>
    <r>
      <rPr>
        <sz val="11"/>
        <rFont val="Arial"/>
        <family val="2"/>
      </rPr>
      <t>.</t>
    </r>
  </si>
  <si>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(h) ». </t>
    </r>
    <r>
      <rPr>
        <b/>
        <sz val="10"/>
        <color rgb="FFFF0000"/>
        <rFont val="Arial"/>
        <family val="2"/>
      </rPr>
      <t>Ces frais ne peuvent excéder 20% du montant total de l'aide demandée.</t>
    </r>
    <r>
      <rPr>
        <sz val="10"/>
        <rFont val="Arial"/>
        <family val="2"/>
      </rPr>
      <t xml:space="preserv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</si>
  <si>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Avant de compléter l’annexe, veillez à bien vérifier l’éligibilité de l’organisme gestionnaire demandant un financement.</t>
  </si>
  <si>
    <t>N°9</t>
  </si>
  <si>
    <r>
      <rPr>
        <b/>
        <sz val="11"/>
        <color rgb="FFFF0000"/>
        <rFont val="Arial"/>
        <family val="2"/>
      </rPr>
      <t>Le financement des organismes de droit privé sera accordé dans la limite de 80% du montant de l'aide demandé</t>
    </r>
    <r>
      <rPr>
        <sz val="11"/>
        <rFont val="Arial"/>
        <family val="2"/>
      </rPr>
      <t>. Chaque organisme de droit privé devra démontrer qu'il peut assumer 20% du coût total du projet de recherche sur ses ressources propres. La case F42 de chaque équipe vous permet de vérifier si ce plafond est respecté.</t>
    </r>
  </si>
  <si>
    <r>
      <t xml:space="preserve">Les frais généraux sont les frais d'administration générale imputables au projet (gestion, hébergement, infrastructure, ....) induits par la gestion du financement par l'Organisme gestionnaire.
</t>
    </r>
    <r>
      <rPr>
        <b/>
        <sz val="10"/>
        <color rgb="FFFF0000"/>
        <rFont val="Arial"/>
        <family val="2"/>
      </rPr>
      <t>Ils sont plafonnés à 8% du coût total des dépenses éligibles hors frais généraux</t>
    </r>
    <r>
      <rPr>
        <sz val="10"/>
        <rFont val="Arial"/>
        <family val="2"/>
      </rPr>
      <t xml:space="preserve">. En conséquence, aucun prélèvement supplémentaire à quelque titre que ce soit n’est autorisé au titre de l’aide versée.
</t>
    </r>
  </si>
  <si>
    <t>Frais généraux (f) (plafonnés à 8% du coût total des dépenses éligibles)</t>
  </si>
  <si>
    <t>Appel à Actions Structurantes (AAS) pour soutenir les réseaux de recherche sur les conduites addictives
 Budget Equipe Coordonnateur</t>
  </si>
  <si>
    <t>Reportez vous à l'onglet synthèse pour vérifier les plafonds</t>
  </si>
  <si>
    <t>Appel à Actions Structurantes (AAS) pour soutenir les réseaux de recherche sur les conduites addictives
 Budget Equipe 2</t>
  </si>
  <si>
    <t>Appel à Actions Structurantes (AAS) pour soutenir les réseaux de recherche sur les conduites addictives
 Budget Equipe 3</t>
  </si>
  <si>
    <t>Appel à Actions Structurantes (AAS) pour soutenir les réseaux de recherche sur les conduites addictives
 Budget Equipe 4</t>
  </si>
  <si>
    <t>Appel à Actions Structurantes (AAS) pour soutenir les réseaux de recherche sur les conduites addictives
 Budget Equipe 5</t>
  </si>
  <si>
    <t>Appel à Actions Structurantes (AAS) pour soutenir les réseaux de recherche sur les conduites addictives
 Budget Equipe 6</t>
  </si>
  <si>
    <t>Appel à Actions Structurantes (AAS) pour soutenir les réseaux de recherche sur les conduites addictives
 Budget Equipe 7</t>
  </si>
  <si>
    <t>Appel à Actions Structurantes (AAS) pour soutenir les réseaux de recherche sur les conduites addictives
 Budget Equipe 8</t>
  </si>
  <si>
    <t>Appel à Actions Structurantes (AAS) pour soutenir les réseaux de recherche sur les conduites addictives
 Budget Equipe 9</t>
  </si>
  <si>
    <t>Appel à Actions Structurantes (AAS) pour soutenir les réseaux de recherche sur les conduites addictives
 Budget Equipe 10</t>
  </si>
  <si>
    <t>NOTICE - Annexe budgétaire
Appel à actions structurantes 2024 
Pour soutenir les réseaux de recherche sur les conduites addictives (avec ou sans substances)</t>
  </si>
  <si>
    <t>Appel à Actions Structurantes (AAS) pour soutenir les réseaux de recherche sur les conduites addictives
Volet K -  Répartition annuelle</t>
  </si>
  <si>
    <t>SYNTHESE BUDGETAIRE DU PROJET
Appel à Actions Structurantes (AAS) pour soutenir les réseaux de recherche sur les conduites addictives</t>
  </si>
  <si>
    <t>Aide demandée
Année 1 : 2024</t>
  </si>
  <si>
    <t>Aide demandée
Année 2 : 2025</t>
  </si>
  <si>
    <t>Aide demandée
Année 3 : 2026
Si nécessaire</t>
  </si>
  <si>
    <t>Aide demandée
Année 4 : 2027
Si nécessaire</t>
  </si>
  <si>
    <t>Aide demandée
Année 5 : 2028
Si nécessaire</t>
  </si>
  <si>
    <r>
      <rPr>
        <b/>
        <sz val="11"/>
        <rFont val="Arial"/>
        <family val="2"/>
      </rPr>
      <t>L'onglet "L - Fiche de synthèse" est obligatoire pour que le dossier soit complet</t>
    </r>
    <r>
      <rPr>
        <sz val="11"/>
        <rFont val="Arial"/>
        <family val="2"/>
      </rPr>
      <t xml:space="preserve">. Il met en évidence le respect des plafonds sur certains postes de dépenses. </t>
    </r>
    <r>
      <rPr>
        <b/>
        <sz val="11"/>
        <rFont val="Arial"/>
        <family val="2"/>
      </rPr>
      <t>Le budget doit être corrigé avant soumission si ces plafonds ne sont pas respectés</t>
    </r>
    <r>
      <rPr>
        <sz val="1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</si>
</sst>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44" formatCode="_-* #,##0.00\ &quot;€&quot;_-;\-* #,##0.00\ &quot;€&quot;_-;_-* &quot;-&quot;??\ &quot;€&quot;_-;_-@_-"/>
    <numFmt numFmtId="164" formatCode="#,##0\ _€"/>
    <numFmt numFmtId="165" formatCode="#,##0.00\ _€"/>
  </numFmts>
  <fonts count="66"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sz val="11"/>
      <color theme="1"/>
      <name val="Arial"/>
      <family val="2"/>
    </font>
    <font>
      <u/>
      <sz val="11"/>
      <name val="Arial"/>
      <family val="2"/>
    </font>
    <font>
      <b/>
      <sz val="11"/>
      <color theme="6"/>
      <name val="Arial"/>
      <family val="2"/>
    </font>
    <font>
      <b/>
      <sz val="10"/>
      <color theme="3"/>
      <name val="Arial"/>
      <family val="2"/>
    </font>
    <font>
      <u/>
      <sz val="10"/>
      <name val="Arial"/>
      <family val="2"/>
    </font>
    <font>
      <b/>
      <sz val="11"/>
      <color theme="7"/>
      <name val="Arial"/>
      <family val="2"/>
    </font>
    <font>
      <b/>
      <sz val="11"/>
      <color rgb="FFFF0000"/>
      <name val="Arial"/>
      <family val="2"/>
    </font>
    <font>
      <sz val="12"/>
      <name val="Arial"/>
      <family val="2"/>
    </font>
    <font>
      <b/>
      <u/>
      <sz val="11"/>
      <color rgb="FFFF0000"/>
      <name val="Arial"/>
      <family val="2"/>
    </font>
    <font>
      <sz val="11"/>
      <color rgb="FFFF0000"/>
      <name val="Arial"/>
      <family val="2"/>
    </font>
    <font>
      <i/>
      <sz val="11"/>
      <name val="Arial"/>
      <family val="2"/>
    </font>
    <font>
      <sz val="11"/>
      <color theme="1"/>
      <name val="Calibri"/>
      <family val="2"/>
      <scheme val="minor"/>
    </font>
  </fonts>
  <fills count="17">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4">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7" fillId="0" borderId="0" applyNumberFormat="0" applyFill="0" applyBorder="0" applyProtection="0"/>
    <xf numFmtId="9" fontId="65" fillId="0" borderId="0" applyFont="0" applyFill="0" applyBorder="0" applyAlignment="0" applyProtection="0"/>
  </cellStyleXfs>
  <cellXfs count="412">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49" fontId="1" fillId="0" borderId="1" xfId="2" applyNumberFormat="1" applyBorder="1" applyAlignment="1" applyProtection="1"/>
    <xf numFmtId="0" fontId="1" fillId="0" borderId="0" xfId="2"/>
    <xf numFmtId="49" fontId="2" fillId="0" borderId="0" xfId="2" applyNumberFormat="1" applyFont="1"/>
    <xf numFmtId="49" fontId="1" fillId="0" borderId="0" xfId="2" applyNumberFormat="1"/>
    <xf numFmtId="0" fontId="1" fillId="0" borderId="0" xfId="2" applyFont="1"/>
    <xf numFmtId="0" fontId="14" fillId="0" borderId="0" xfId="2" applyFont="1" applyBorder="1" applyAlignment="1">
      <alignment horizontal="center" vertical="center" wrapText="1"/>
    </xf>
    <xf numFmtId="0" fontId="14" fillId="0" borderId="4" xfId="2" applyFont="1" applyBorder="1" applyAlignment="1">
      <alignment horizontal="center" vertical="center" wrapText="1"/>
    </xf>
    <xf numFmtId="0" fontId="1" fillId="0" borderId="0" xfId="2" applyFont="1" applyAlignment="1">
      <alignment horizontal="center" vertical="center" wrapText="1"/>
    </xf>
    <xf numFmtId="0" fontId="15"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6" fillId="2" borderId="5" xfId="2" applyFont="1" applyFill="1" applyBorder="1" applyAlignment="1">
      <alignment horizontal="left" vertical="center"/>
    </xf>
    <xf numFmtId="0" fontId="17" fillId="2" borderId="5" xfId="2" applyFont="1" applyFill="1" applyBorder="1" applyAlignment="1">
      <alignment horizontal="center" vertical="center"/>
    </xf>
    <xf numFmtId="0" fontId="17" fillId="2" borderId="4" xfId="2" applyFont="1" applyFill="1" applyBorder="1" applyAlignment="1">
      <alignment horizontal="center" vertical="center" wrapText="1"/>
    </xf>
    <xf numFmtId="0" fontId="17" fillId="2" borderId="6" xfId="2" applyFont="1" applyFill="1" applyBorder="1" applyAlignment="1">
      <alignment horizontal="center" vertical="center" wrapText="1"/>
    </xf>
    <xf numFmtId="0" fontId="18" fillId="2" borderId="7" xfId="2" applyFont="1" applyFill="1" applyBorder="1" applyAlignment="1">
      <alignment horizontal="center" vertical="center" wrapText="1"/>
    </xf>
    <xf numFmtId="0" fontId="5" fillId="0" borderId="8" xfId="2" applyFont="1" applyFill="1" applyBorder="1" applyAlignment="1">
      <alignment vertical="center"/>
    </xf>
    <xf numFmtId="0" fontId="19" fillId="0" borderId="9" xfId="2" applyFont="1" applyFill="1" applyBorder="1" applyAlignment="1">
      <alignment horizontal="center" vertical="center" wrapText="1"/>
    </xf>
    <xf numFmtId="49" fontId="19" fillId="0" borderId="9" xfId="2" applyNumberFormat="1" applyFont="1" applyFill="1" applyBorder="1" applyAlignment="1">
      <alignment horizontal="center" vertical="center" wrapText="1"/>
    </xf>
    <xf numFmtId="0" fontId="2" fillId="0" borderId="17" xfId="2" applyFont="1" applyFill="1" applyBorder="1" applyAlignment="1">
      <alignment vertical="center"/>
    </xf>
    <xf numFmtId="0" fontId="2" fillId="0" borderId="18" xfId="2" applyFont="1" applyFill="1" applyBorder="1" applyAlignment="1">
      <alignment vertical="center"/>
    </xf>
    <xf numFmtId="0" fontId="2" fillId="0" borderId="20" xfId="2" applyFont="1" applyFill="1" applyBorder="1" applyAlignment="1">
      <alignment vertical="center"/>
    </xf>
    <xf numFmtId="0" fontId="2" fillId="0" borderId="21" xfId="2" applyFont="1" applyFill="1" applyBorder="1" applyAlignment="1">
      <alignment vertical="center"/>
    </xf>
    <xf numFmtId="0" fontId="2" fillId="0" borderId="23" xfId="2" applyFont="1" applyFill="1" applyBorder="1" applyAlignment="1">
      <alignment vertical="center"/>
    </xf>
    <xf numFmtId="0" fontId="2" fillId="0" borderId="24" xfId="2" applyFont="1" applyFill="1" applyBorder="1" applyAlignment="1">
      <alignment vertical="center"/>
    </xf>
    <xf numFmtId="0" fontId="5" fillId="0" borderId="26" xfId="2" applyFont="1" applyFill="1" applyBorder="1" applyAlignment="1">
      <alignment vertical="center"/>
    </xf>
    <xf numFmtId="0" fontId="2" fillId="0" borderId="27" xfId="2" applyFont="1" applyFill="1" applyBorder="1" applyAlignment="1">
      <alignment vertical="center"/>
    </xf>
    <xf numFmtId="0" fontId="3" fillId="0" borderId="0" xfId="2" applyFont="1" applyFill="1" applyBorder="1" applyAlignment="1">
      <alignment horizontal="right" vertical="center" wrapText="1"/>
    </xf>
    <xf numFmtId="0" fontId="5" fillId="0" borderId="30" xfId="2" applyFont="1" applyFill="1" applyBorder="1" applyAlignment="1">
      <alignment horizontal="center" vertical="center"/>
    </xf>
    <xf numFmtId="8" fontId="22"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1" fillId="3" borderId="9" xfId="2"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3" fillId="0" borderId="0" xfId="2" applyFont="1"/>
    <xf numFmtId="0" fontId="11" fillId="3" borderId="13" xfId="2"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applyProtection="1"/>
    <xf numFmtId="0" fontId="1" fillId="4" borderId="39" xfId="2" applyFill="1" applyBorder="1" applyProtection="1"/>
    <xf numFmtId="0" fontId="25" fillId="0" borderId="0" xfId="2" applyFont="1" applyBorder="1" applyAlignment="1" applyProtection="1">
      <alignment horizontal="centerContinuous" vertical="center"/>
    </xf>
    <xf numFmtId="0" fontId="26" fillId="0" borderId="0" xfId="2" applyFont="1" applyBorder="1" applyAlignment="1" applyProtection="1">
      <alignment horizontal="centerContinuous" vertical="center" wrapText="1"/>
    </xf>
    <xf numFmtId="0" fontId="15"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5"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1" fillId="0" borderId="43" xfId="2" applyFont="1" applyBorder="1" applyAlignment="1">
      <alignment horizontal="left" vertical="center" wrapText="1"/>
    </xf>
    <xf numFmtId="4" fontId="1" fillId="3" borderId="40" xfId="2" applyNumberFormat="1" applyFill="1" applyBorder="1" applyAlignment="1" applyProtection="1">
      <alignment vertical="center"/>
      <protection locked="0"/>
    </xf>
    <xf numFmtId="0" fontId="1" fillId="0" borderId="17" xfId="2" applyFont="1" applyBorder="1" applyAlignment="1">
      <alignment horizontal="left" vertical="center" wrapText="1"/>
    </xf>
    <xf numFmtId="0" fontId="1" fillId="0" borderId="20" xfId="2" applyFont="1"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0" fontId="5" fillId="0" borderId="26" xfId="2" applyFont="1" applyFill="1" applyBorder="1" applyAlignment="1">
      <alignment horizontal="left" vertical="center" wrapText="1"/>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7" fillId="0" borderId="0" xfId="2" applyFont="1" applyFill="1" applyBorder="1" applyAlignment="1">
      <alignment horizontal="left" vertical="center" wrapText="1"/>
    </xf>
    <xf numFmtId="0" fontId="17"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49"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0" xfId="2" applyNumberFormat="1" applyBorder="1" applyAlignment="1">
      <alignment vertical="center"/>
    </xf>
    <xf numFmtId="0" fontId="3" fillId="0" borderId="0" xfId="2" applyFont="1" applyFill="1" applyBorder="1"/>
    <xf numFmtId="0" fontId="3" fillId="0" borderId="0" xfId="2" applyFont="1" applyBorder="1"/>
    <xf numFmtId="0" fontId="3" fillId="0" borderId="0" xfId="2" applyFont="1" applyBorder="1" applyProtection="1"/>
    <xf numFmtId="0" fontId="3" fillId="0" borderId="0" xfId="2" applyFont="1" applyFill="1" applyBorder="1" applyProtection="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9" fontId="25" fillId="0" borderId="0" xfId="3"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2" xfId="2" applyNumberFormat="1" applyFill="1" applyBorder="1" applyAlignment="1" applyProtection="1">
      <alignment vertical="center"/>
    </xf>
    <xf numFmtId="0" fontId="5" fillId="0" borderId="0" xfId="2" applyFont="1" applyBorder="1" applyAlignment="1">
      <alignment horizontal="center" vertical="center" wrapText="1"/>
    </xf>
    <xf numFmtId="0" fontId="5" fillId="0" borderId="67" xfId="2" applyFont="1" applyBorder="1" applyAlignment="1">
      <alignment horizontal="center" vertical="center" wrapText="1"/>
    </xf>
    <xf numFmtId="0" fontId="3" fillId="0" borderId="32" xfId="2" applyFont="1" applyFill="1" applyBorder="1" applyAlignment="1">
      <alignment vertical="center" wrapText="1"/>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pplyProtection="1">
      <alignment wrapText="1"/>
    </xf>
    <xf numFmtId="0" fontId="1" fillId="8" borderId="13" xfId="2" applyFill="1" applyBorder="1" applyProtection="1"/>
    <xf numFmtId="0" fontId="1" fillId="9" borderId="13" xfId="2" applyFill="1" applyBorder="1" applyProtection="1"/>
    <xf numFmtId="0" fontId="1" fillId="9" borderId="36" xfId="2" applyFont="1" applyFill="1" applyBorder="1" applyAlignment="1">
      <alignment vertical="top" wrapText="1"/>
    </xf>
    <xf numFmtId="0" fontId="2" fillId="0" borderId="65" xfId="2" applyFont="1" applyFill="1" applyBorder="1" applyAlignment="1">
      <alignment vertical="center"/>
    </xf>
    <xf numFmtId="0" fontId="2" fillId="0" borderId="69" xfId="2" applyFont="1" applyFill="1" applyBorder="1" applyAlignment="1">
      <alignment vertical="center"/>
    </xf>
    <xf numFmtId="0" fontId="2" fillId="0" borderId="70" xfId="2" applyFont="1" applyFill="1" applyBorder="1" applyAlignment="1">
      <alignment vertical="center"/>
    </xf>
    <xf numFmtId="0" fontId="2" fillId="0" borderId="68" xfId="2" applyFont="1" applyFill="1" applyBorder="1" applyAlignment="1">
      <alignment vertical="center"/>
    </xf>
    <xf numFmtId="0" fontId="2" fillId="0" borderId="71" xfId="2" applyFont="1" applyFill="1" applyBorder="1" applyAlignment="1">
      <alignment vertical="center"/>
    </xf>
    <xf numFmtId="0" fontId="2" fillId="0" borderId="72" xfId="2" applyFont="1" applyFill="1" applyBorder="1" applyAlignment="1">
      <alignment vertical="center"/>
    </xf>
    <xf numFmtId="0" fontId="2" fillId="0" borderId="61" xfId="2" applyFont="1" applyFill="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5" fillId="0" borderId="0" xfId="2" applyFont="1" applyFill="1" applyBorder="1" applyAlignment="1">
      <alignment horizontal="left" vertical="center" wrapText="1"/>
    </xf>
    <xf numFmtId="4" fontId="5" fillId="0" borderId="0" xfId="2" applyNumberFormat="1" applyFont="1" applyBorder="1" applyAlignment="1">
      <alignment vertical="center"/>
    </xf>
    <xf numFmtId="0" fontId="1" fillId="0" borderId="0" xfId="2" applyFont="1" applyBorder="1" applyAlignment="1">
      <alignment horizontal="left" vertical="center"/>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45" fillId="0" borderId="0" xfId="2" applyFont="1" applyFill="1" applyBorder="1"/>
    <xf numFmtId="0" fontId="46" fillId="0" borderId="0" xfId="2" applyFont="1" applyFill="1" applyBorder="1"/>
    <xf numFmtId="0" fontId="47" fillId="0" borderId="0" xfId="2" applyFont="1" applyFill="1" applyBorder="1"/>
    <xf numFmtId="0" fontId="44" fillId="0" borderId="0" xfId="2" applyFont="1" applyFill="1" applyBorder="1"/>
    <xf numFmtId="0" fontId="3" fillId="0" borderId="82" xfId="2" applyFont="1" applyFill="1" applyBorder="1" applyAlignment="1" applyProtection="1">
      <alignment horizontal="center" vertical="center" wrapText="1"/>
    </xf>
    <xf numFmtId="0" fontId="3" fillId="0" borderId="81" xfId="2" applyFont="1" applyFill="1" applyBorder="1" applyAlignment="1" applyProtection="1">
      <alignment horizontal="center" vertical="center" wrapText="1"/>
    </xf>
    <xf numFmtId="0" fontId="11" fillId="3" borderId="85" xfId="2"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3" fillId="0" borderId="38" xfId="2" applyNumberFormat="1" applyFont="1" applyFill="1" applyBorder="1" applyAlignment="1">
      <alignment horizontal="center" vertical="center" wrapText="1"/>
    </xf>
    <xf numFmtId="14" fontId="1" fillId="3" borderId="11" xfId="2" applyNumberFormat="1" applyFill="1" applyBorder="1" applyAlignment="1" applyProtection="1">
      <alignment vertical="center"/>
      <protection locked="0"/>
    </xf>
    <xf numFmtId="14" fontId="1" fillId="6" borderId="11"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3" fillId="7" borderId="38" xfId="2" applyNumberFormat="1" applyFont="1" applyFill="1" applyBorder="1" applyAlignment="1">
      <alignment horizontal="center" vertical="center" wrapText="1"/>
    </xf>
    <xf numFmtId="0" fontId="1" fillId="3" borderId="40" xfId="2" applyNumberFormat="1" applyFill="1" applyBorder="1" applyAlignment="1" applyProtection="1">
      <alignment vertical="center"/>
      <protection locked="0"/>
    </xf>
    <xf numFmtId="0" fontId="1" fillId="6" borderId="40"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5" fillId="0" borderId="0" xfId="2" applyFont="1" applyFill="1" applyBorder="1" applyAlignment="1">
      <alignment horizontal="left" vertical="center" wrapText="1"/>
    </xf>
    <xf numFmtId="0" fontId="16" fillId="2" borderId="26"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87" xfId="2" applyFont="1" applyFill="1" applyBorder="1" applyAlignment="1">
      <alignment horizontal="center" vertical="center" wrapText="1"/>
    </xf>
    <xf numFmtId="0" fontId="3" fillId="0" borderId="67" xfId="2" applyFont="1" applyBorder="1" applyAlignment="1">
      <alignment vertical="center" wrapText="1"/>
    </xf>
    <xf numFmtId="0" fontId="5" fillId="0" borderId="0" xfId="2" applyFont="1" applyBorder="1" applyAlignment="1">
      <alignment horizontal="left" vertical="center" wrapText="1"/>
    </xf>
    <xf numFmtId="14" fontId="5" fillId="6" borderId="38" xfId="2" applyNumberFormat="1" applyFont="1" applyFill="1" applyBorder="1" applyAlignment="1">
      <alignment vertical="center"/>
    </xf>
    <xf numFmtId="0" fontId="5" fillId="6" borderId="48" xfId="2" applyNumberFormat="1" applyFont="1" applyFill="1" applyBorder="1" applyAlignment="1">
      <alignment vertical="center"/>
    </xf>
    <xf numFmtId="0" fontId="5" fillId="0" borderId="0" xfId="2" applyFont="1" applyFill="1" applyBorder="1" applyAlignment="1">
      <alignment vertical="center" wrapText="1"/>
    </xf>
    <xf numFmtId="0" fontId="48" fillId="0" borderId="0" xfId="2" applyFont="1" applyBorder="1" applyAlignment="1">
      <alignment vertical="center" wrapText="1"/>
    </xf>
    <xf numFmtId="0" fontId="5" fillId="0" borderId="67" xfId="2" applyNumberFormat="1" applyFont="1" applyBorder="1" applyAlignment="1">
      <alignment horizontal="center" vertical="center" wrapText="1"/>
    </xf>
    <xf numFmtId="49" fontId="5" fillId="7" borderId="2" xfId="2" applyNumberFormat="1" applyFont="1" applyFill="1" applyBorder="1" applyAlignment="1" applyProtection="1">
      <alignment vertical="top"/>
    </xf>
    <xf numFmtId="0" fontId="56" fillId="7" borderId="2" xfId="2" applyNumberFormat="1" applyFont="1" applyFill="1" applyBorder="1" applyAlignment="1" applyProtection="1">
      <alignment horizontal="left" vertical="top" wrapText="1"/>
    </xf>
    <xf numFmtId="49" fontId="50" fillId="15" borderId="2" xfId="2" applyNumberFormat="1" applyFont="1" applyFill="1" applyBorder="1" applyAlignment="1" applyProtection="1">
      <alignment horizontal="left" vertical="center"/>
    </xf>
    <xf numFmtId="49" fontId="50" fillId="15" borderId="0" xfId="2" applyNumberFormat="1" applyFont="1" applyFill="1" applyBorder="1" applyAlignment="1" applyProtection="1">
      <alignment horizontal="left" vertical="center"/>
    </xf>
    <xf numFmtId="0" fontId="6" fillId="15" borderId="0" xfId="2" applyFont="1" applyFill="1" applyBorder="1" applyAlignment="1" applyProtection="1">
      <alignment horizontal="left" vertical="center"/>
    </xf>
    <xf numFmtId="0" fontId="9" fillId="15" borderId="3" xfId="2" applyFont="1" applyFill="1" applyBorder="1" applyAlignment="1" applyProtection="1">
      <alignment vertical="center"/>
    </xf>
    <xf numFmtId="0" fontId="10" fillId="15" borderId="0" xfId="2" applyFont="1" applyFill="1" applyBorder="1" applyAlignment="1" applyProtection="1">
      <alignment vertical="top" wrapText="1"/>
    </xf>
    <xf numFmtId="0" fontId="10" fillId="15" borderId="3" xfId="2" applyFont="1" applyFill="1" applyBorder="1" applyAlignment="1" applyProtection="1">
      <alignment vertical="top" wrapText="1"/>
    </xf>
    <xf numFmtId="0" fontId="5" fillId="15" borderId="2" xfId="2" applyFont="1" applyFill="1" applyBorder="1" applyAlignment="1" applyProtection="1">
      <alignment vertical="center"/>
    </xf>
    <xf numFmtId="0" fontId="29" fillId="15" borderId="0" xfId="2" applyFont="1" applyFill="1" applyBorder="1" applyAlignment="1" applyProtection="1">
      <alignment vertical="center"/>
    </xf>
    <xf numFmtId="0" fontId="10" fillId="15" borderId="0" xfId="2" applyFont="1" applyFill="1" applyBorder="1" applyAlignment="1" applyProtection="1">
      <alignment vertical="center" wrapText="1"/>
    </xf>
    <xf numFmtId="0" fontId="10" fillId="15" borderId="3" xfId="2" applyFont="1" applyFill="1" applyBorder="1" applyAlignment="1" applyProtection="1">
      <alignment vertical="center" wrapText="1"/>
    </xf>
    <xf numFmtId="0" fontId="2" fillId="15" borderId="2" xfId="2" applyFont="1" applyFill="1" applyBorder="1" applyAlignment="1" applyProtection="1">
      <alignment vertical="top"/>
    </xf>
    <xf numFmtId="49" fontId="1" fillId="15" borderId="0" xfId="2" applyNumberFormat="1" applyFont="1" applyFill="1" applyBorder="1" applyAlignment="1" applyProtection="1">
      <alignment vertical="top"/>
    </xf>
    <xf numFmtId="49" fontId="11" fillId="15" borderId="0" xfId="2" applyNumberFormat="1" applyFont="1" applyFill="1" applyBorder="1" applyAlignment="1" applyProtection="1">
      <alignment vertical="top" wrapText="1"/>
    </xf>
    <xf numFmtId="49" fontId="2" fillId="15" borderId="2" xfId="2" applyNumberFormat="1" applyFont="1" applyFill="1" applyBorder="1" applyAlignment="1" applyProtection="1">
      <alignment vertical="top" wrapText="1"/>
    </xf>
    <xf numFmtId="0" fontId="50" fillId="15" borderId="2" xfId="2" applyFont="1" applyFill="1" applyBorder="1" applyAlignment="1" applyProtection="1">
      <alignment vertical="center"/>
    </xf>
    <xf numFmtId="49" fontId="50" fillId="15" borderId="0" xfId="2" applyNumberFormat="1" applyFont="1" applyFill="1" applyBorder="1" applyAlignment="1" applyProtection="1">
      <alignment vertical="center"/>
    </xf>
    <xf numFmtId="0" fontId="51" fillId="15" borderId="0" xfId="2" applyFont="1" applyFill="1" applyBorder="1" applyAlignment="1" applyProtection="1">
      <alignment vertical="top"/>
    </xf>
    <xf numFmtId="0" fontId="52" fillId="15" borderId="0" xfId="2" applyFont="1" applyFill="1" applyBorder="1" applyAlignment="1" applyProtection="1">
      <alignment vertical="top"/>
    </xf>
    <xf numFmtId="0" fontId="12" fillId="15" borderId="0" xfId="2" applyFont="1" applyFill="1" applyBorder="1" applyAlignment="1" applyProtection="1">
      <alignment vertical="top"/>
    </xf>
    <xf numFmtId="0" fontId="12" fillId="15" borderId="3" xfId="2" applyFont="1" applyFill="1" applyBorder="1" applyAlignment="1" applyProtection="1">
      <alignment vertical="top"/>
    </xf>
    <xf numFmtId="0" fontId="5" fillId="15" borderId="2" xfId="2" applyFont="1" applyFill="1" applyBorder="1" applyAlignment="1" applyProtection="1">
      <alignment vertical="top"/>
    </xf>
    <xf numFmtId="49" fontId="8" fillId="15" borderId="0" xfId="2" applyNumberFormat="1" applyFont="1" applyFill="1" applyBorder="1" applyAlignment="1" applyProtection="1">
      <alignment horizontal="left" vertical="center" wrapText="1"/>
    </xf>
    <xf numFmtId="0" fontId="8" fillId="15" borderId="0" xfId="2" applyFont="1" applyFill="1" applyBorder="1" applyAlignment="1" applyProtection="1">
      <alignment horizontal="left" vertical="center" wrapText="1"/>
    </xf>
    <xf numFmtId="0" fontId="8" fillId="15" borderId="3" xfId="2" applyFont="1" applyFill="1" applyBorder="1" applyAlignment="1" applyProtection="1">
      <alignment horizontal="left" vertical="center" wrapText="1"/>
    </xf>
    <xf numFmtId="0" fontId="50" fillId="15" borderId="2" xfId="2" applyFont="1" applyFill="1" applyBorder="1" applyAlignment="1" applyProtection="1">
      <alignment horizontal="left" vertical="center" wrapText="1"/>
    </xf>
    <xf numFmtId="0" fontId="53" fillId="15" borderId="0" xfId="2" applyFont="1" applyFill="1" applyBorder="1" applyAlignment="1" applyProtection="1">
      <alignment horizontal="left" vertical="center" wrapText="1"/>
    </xf>
    <xf numFmtId="0" fontId="1" fillId="15" borderId="0" xfId="2" applyFont="1" applyFill="1" applyBorder="1" applyAlignment="1" applyProtection="1">
      <alignment horizontal="left" vertical="center" wrapText="1"/>
    </xf>
    <xf numFmtId="0" fontId="1" fillId="15" borderId="3" xfId="2" applyFont="1" applyFill="1" applyBorder="1" applyAlignment="1" applyProtection="1">
      <alignment horizontal="left" vertical="center" wrapText="1"/>
    </xf>
    <xf numFmtId="0" fontId="1" fillId="15" borderId="0" xfId="2" applyFill="1" applyBorder="1" applyAlignment="1" applyProtection="1">
      <alignment vertical="center"/>
    </xf>
    <xf numFmtId="0" fontId="53" fillId="15" borderId="0" xfId="2" applyFont="1" applyFill="1" applyBorder="1" applyAlignment="1" applyProtection="1">
      <alignment vertical="center"/>
    </xf>
    <xf numFmtId="0" fontId="50" fillId="15" borderId="0" xfId="2" applyFont="1" applyFill="1" applyBorder="1" applyAlignment="1" applyProtection="1">
      <alignment horizontal="left" vertical="center" wrapText="1"/>
    </xf>
    <xf numFmtId="0" fontId="50" fillId="15" borderId="0" xfId="2" applyFont="1" applyFill="1" applyBorder="1" applyAlignment="1" applyProtection="1">
      <alignment vertical="center"/>
    </xf>
    <xf numFmtId="0" fontId="53" fillId="15" borderId="0" xfId="2" applyFont="1" applyFill="1" applyBorder="1" applyAlignment="1" applyProtection="1">
      <alignment vertical="top" wrapText="1"/>
    </xf>
    <xf numFmtId="0" fontId="1" fillId="15" borderId="0" xfId="2" applyFont="1" applyFill="1" applyBorder="1" applyAlignment="1" applyProtection="1">
      <alignment vertical="top" wrapText="1"/>
    </xf>
    <xf numFmtId="0" fontId="1" fillId="15" borderId="3" xfId="2" applyFont="1" applyFill="1" applyBorder="1" applyAlignment="1" applyProtection="1">
      <alignment vertical="top" wrapText="1"/>
    </xf>
    <xf numFmtId="0" fontId="56" fillId="7" borderId="0" xfId="2" applyNumberFormat="1" applyFont="1" applyFill="1" applyBorder="1" applyAlignment="1" applyProtection="1">
      <alignment horizontal="left" vertical="top" wrapText="1"/>
    </xf>
    <xf numFmtId="49" fontId="59" fillId="15" borderId="0" xfId="2" applyNumberFormat="1" applyFont="1" applyFill="1" applyBorder="1" applyAlignment="1" applyProtection="1">
      <alignment horizontal="left" vertical="center"/>
    </xf>
    <xf numFmtId="0" fontId="59" fillId="15" borderId="2" xfId="2" applyFont="1" applyFill="1" applyBorder="1" applyAlignment="1" applyProtection="1">
      <alignment vertical="center"/>
    </xf>
    <xf numFmtId="3" fontId="5" fillId="0" borderId="10" xfId="2" applyNumberFormat="1" applyFont="1" applyFill="1" applyBorder="1" applyAlignment="1">
      <alignment horizontal="right" vertical="center" wrapText="1"/>
    </xf>
    <xf numFmtId="3" fontId="21" fillId="0" borderId="10" xfId="2" applyNumberFormat="1" applyFont="1" applyFill="1" applyBorder="1" applyAlignment="1">
      <alignment horizontal="right" vertical="center" wrapText="1"/>
    </xf>
    <xf numFmtId="164" fontId="1" fillId="3" borderId="53" xfId="2" applyNumberFormat="1" applyFill="1" applyBorder="1" applyAlignment="1" applyProtection="1">
      <alignment horizontal="right" vertical="center"/>
      <protection locked="0"/>
    </xf>
    <xf numFmtId="164" fontId="1" fillId="3" borderId="11" xfId="2" applyNumberFormat="1" applyFill="1" applyBorder="1" applyAlignment="1" applyProtection="1">
      <alignment horizontal="right" vertical="center"/>
      <protection locked="0"/>
    </xf>
    <xf numFmtId="164" fontId="0" fillId="3" borderId="11" xfId="1" applyNumberFormat="1" applyFont="1" applyFill="1" applyBorder="1" applyAlignment="1" applyProtection="1">
      <alignment horizontal="right" vertical="center"/>
      <protection locked="0"/>
    </xf>
    <xf numFmtId="164" fontId="1" fillId="0" borderId="12" xfId="1" applyNumberFormat="1" applyFill="1" applyBorder="1" applyAlignment="1" applyProtection="1">
      <alignment horizontal="right" vertical="center"/>
    </xf>
    <xf numFmtId="164" fontId="1" fillId="3" borderId="13" xfId="2" applyNumberFormat="1" applyFill="1" applyBorder="1" applyAlignment="1" applyProtection="1">
      <alignment horizontal="right"/>
      <protection locked="0"/>
    </xf>
    <xf numFmtId="164" fontId="0" fillId="3" borderId="13" xfId="1" applyNumberFormat="1" applyFont="1" applyFill="1" applyBorder="1" applyAlignment="1" applyProtection="1">
      <alignment horizontal="right"/>
      <protection locked="0"/>
    </xf>
    <xf numFmtId="164" fontId="1" fillId="0" borderId="14" xfId="1" applyNumberFormat="1" applyFill="1" applyBorder="1" applyAlignment="1" applyProtection="1">
      <alignment horizontal="right" vertical="center"/>
    </xf>
    <xf numFmtId="164" fontId="1" fillId="3" borderId="19" xfId="2" applyNumberFormat="1" applyFill="1" applyBorder="1" applyAlignment="1" applyProtection="1">
      <alignment horizontal="right"/>
      <protection locked="0"/>
    </xf>
    <xf numFmtId="164" fontId="1" fillId="3" borderId="13" xfId="2" applyNumberFormat="1" applyFill="1" applyBorder="1" applyAlignment="1" applyProtection="1">
      <alignment horizontal="right" vertical="center"/>
      <protection locked="0"/>
    </xf>
    <xf numFmtId="164" fontId="3" fillId="0" borderId="13" xfId="2" applyNumberFormat="1" applyFont="1" applyFill="1" applyBorder="1" applyAlignment="1">
      <alignment vertical="center"/>
    </xf>
    <xf numFmtId="164" fontId="3" fillId="0" borderId="13" xfId="2" applyNumberFormat="1" applyFont="1" applyFill="1" applyBorder="1" applyAlignment="1">
      <alignment horizontal="right" vertical="center"/>
    </xf>
    <xf numFmtId="164" fontId="3" fillId="0" borderId="14" xfId="2" applyNumberFormat="1" applyFont="1" applyFill="1" applyBorder="1" applyAlignment="1" applyProtection="1">
      <alignment vertical="center"/>
    </xf>
    <xf numFmtId="164" fontId="6" fillId="0" borderId="14" xfId="2" applyNumberFormat="1" applyFont="1" applyFill="1" applyBorder="1" applyAlignment="1">
      <alignment horizontal="right" vertical="center" wrapText="1"/>
    </xf>
    <xf numFmtId="164" fontId="1" fillId="0" borderId="12" xfId="2" applyNumberFormat="1" applyFill="1" applyBorder="1" applyAlignment="1" applyProtection="1">
      <alignment vertical="center"/>
    </xf>
    <xf numFmtId="164" fontId="9" fillId="6" borderId="12" xfId="2" applyNumberFormat="1" applyFont="1" applyFill="1" applyBorder="1"/>
    <xf numFmtId="164" fontId="1" fillId="3" borderId="19" xfId="2" applyNumberFormat="1" applyFill="1" applyBorder="1" applyAlignment="1" applyProtection="1">
      <alignment horizontal="right" vertical="center"/>
      <protection locked="0"/>
    </xf>
    <xf numFmtId="164" fontId="1" fillId="0" borderId="14" xfId="2" applyNumberFormat="1" applyFill="1" applyBorder="1" applyAlignment="1" applyProtection="1">
      <alignment vertical="center"/>
    </xf>
    <xf numFmtId="164" fontId="1" fillId="3" borderId="36" xfId="2" applyNumberFormat="1" applyFill="1" applyBorder="1" applyAlignment="1" applyProtection="1">
      <alignment horizontal="right" vertical="center"/>
      <protection locked="0"/>
    </xf>
    <xf numFmtId="164" fontId="3" fillId="0" borderId="36" xfId="2" applyNumberFormat="1" applyFont="1" applyBorder="1" applyAlignment="1">
      <alignment vertical="center"/>
    </xf>
    <xf numFmtId="164" fontId="3" fillId="0" borderId="16" xfId="2" applyNumberFormat="1" applyFont="1" applyBorder="1" applyAlignment="1">
      <alignment vertical="center"/>
    </xf>
    <xf numFmtId="164" fontId="6" fillId="0" borderId="16" xfId="2" applyNumberFormat="1" applyFont="1" applyFill="1" applyBorder="1" applyAlignment="1">
      <alignment horizontal="right" vertical="center" wrapText="1"/>
    </xf>
    <xf numFmtId="164" fontId="1" fillId="3" borderId="51" xfId="2" applyNumberFormat="1" applyFont="1" applyFill="1" applyBorder="1" applyAlignment="1" applyProtection="1">
      <alignment vertical="center"/>
      <protection locked="0"/>
    </xf>
    <xf numFmtId="164" fontId="5" fillId="0" borderId="29" xfId="2" applyNumberFormat="1" applyFont="1" applyBorder="1" applyAlignment="1">
      <alignment vertical="center"/>
    </xf>
    <xf numFmtId="164" fontId="21" fillId="0" borderId="29" xfId="2" applyNumberFormat="1" applyFont="1" applyFill="1" applyBorder="1" applyAlignment="1">
      <alignment vertical="center"/>
    </xf>
    <xf numFmtId="164" fontId="11" fillId="3" borderId="9" xfId="2" applyNumberFormat="1" applyFont="1" applyFill="1" applyBorder="1" applyAlignment="1" applyProtection="1">
      <alignment vertical="center" wrapText="1"/>
      <protection locked="0"/>
    </xf>
    <xf numFmtId="164" fontId="11" fillId="3" borderId="13" xfId="2" applyNumberFormat="1" applyFont="1" applyFill="1" applyBorder="1" applyAlignment="1" applyProtection="1">
      <alignment vertical="center" wrapText="1"/>
      <protection locked="0"/>
    </xf>
    <xf numFmtId="164" fontId="11" fillId="3" borderId="36" xfId="2" applyNumberFormat="1" applyFont="1" applyFill="1" applyBorder="1" applyAlignment="1" applyProtection="1">
      <alignment vertical="center" wrapText="1"/>
      <protection locked="0"/>
    </xf>
    <xf numFmtId="164" fontId="3" fillId="0" borderId="38" xfId="2" applyNumberFormat="1" applyFont="1" applyBorder="1" applyAlignment="1" applyProtection="1">
      <alignment vertical="center"/>
    </xf>
    <xf numFmtId="164" fontId="5" fillId="0" borderId="10" xfId="2" applyNumberFormat="1" applyFont="1" applyFill="1" applyBorder="1" applyAlignment="1">
      <alignment horizontal="right" vertical="center" wrapText="1"/>
    </xf>
    <xf numFmtId="164" fontId="21" fillId="0" borderId="10" xfId="2" applyNumberFormat="1" applyFont="1" applyFill="1" applyBorder="1" applyAlignment="1">
      <alignment horizontal="right" vertical="center" wrapText="1"/>
    </xf>
    <xf numFmtId="164" fontId="11" fillId="3" borderId="85" xfId="2" applyNumberFormat="1" applyFont="1" applyFill="1" applyBorder="1" applyAlignment="1" applyProtection="1">
      <alignment vertical="center" wrapText="1"/>
      <protection locked="0"/>
    </xf>
    <xf numFmtId="0" fontId="61" fillId="0" borderId="0" xfId="2" applyFont="1"/>
    <xf numFmtId="0" fontId="61" fillId="0" borderId="0" xfId="2" applyFont="1" applyAlignment="1">
      <alignment horizontal="center" vertical="center" wrapText="1"/>
    </xf>
    <xf numFmtId="0" fontId="61" fillId="0" borderId="0" xfId="2" applyFont="1" applyFill="1"/>
    <xf numFmtId="165" fontId="1" fillId="3" borderId="53" xfId="2" applyNumberFormat="1" applyFill="1" applyBorder="1" applyAlignment="1" applyProtection="1">
      <alignment horizontal="right" vertical="center"/>
      <protection locked="0"/>
    </xf>
    <xf numFmtId="165" fontId="1" fillId="3" borderId="11" xfId="2" applyNumberFormat="1" applyFill="1" applyBorder="1" applyAlignment="1" applyProtection="1">
      <alignment horizontal="right" vertical="center"/>
      <protection locked="0"/>
    </xf>
    <xf numFmtId="165" fontId="0" fillId="3" borderId="11" xfId="1" applyNumberFormat="1" applyFont="1" applyFill="1" applyBorder="1" applyAlignment="1" applyProtection="1">
      <alignment horizontal="right" vertical="center"/>
      <protection locked="0"/>
    </xf>
    <xf numFmtId="165" fontId="1" fillId="3" borderId="13" xfId="2" applyNumberFormat="1" applyFill="1" applyBorder="1" applyAlignment="1" applyProtection="1">
      <alignment horizontal="right"/>
      <protection locked="0"/>
    </xf>
    <xf numFmtId="165" fontId="0" fillId="3" borderId="13" xfId="1" applyNumberFormat="1" applyFont="1" applyFill="1" applyBorder="1" applyAlignment="1" applyProtection="1">
      <alignment horizontal="right"/>
      <protection locked="0"/>
    </xf>
    <xf numFmtId="165" fontId="1" fillId="3" borderId="19" xfId="2" applyNumberFormat="1" applyFill="1" applyBorder="1" applyAlignment="1" applyProtection="1">
      <alignment horizontal="right"/>
      <protection locked="0"/>
    </xf>
    <xf numFmtId="165" fontId="1" fillId="3" borderId="13" xfId="2" applyNumberFormat="1" applyFill="1" applyBorder="1" applyAlignment="1" applyProtection="1">
      <alignment horizontal="right" vertical="center"/>
      <protection locked="0"/>
    </xf>
    <xf numFmtId="165" fontId="1" fillId="3" borderId="19" xfId="2" applyNumberFormat="1" applyFill="1" applyBorder="1" applyAlignment="1" applyProtection="1">
      <alignment horizontal="right" vertical="center"/>
      <protection locked="0"/>
    </xf>
    <xf numFmtId="165" fontId="1" fillId="3" borderId="36" xfId="2" applyNumberFormat="1" applyFill="1" applyBorder="1" applyAlignment="1" applyProtection="1">
      <alignment horizontal="right" vertical="center"/>
      <protection locked="0"/>
    </xf>
    <xf numFmtId="165" fontId="1" fillId="3" borderId="51" xfId="2" applyNumberFormat="1" applyFont="1" applyFill="1" applyBorder="1" applyAlignment="1" applyProtection="1">
      <alignment vertical="center"/>
      <protection locked="0"/>
    </xf>
    <xf numFmtId="165" fontId="11" fillId="3" borderId="9" xfId="2" applyNumberFormat="1" applyFont="1" applyFill="1" applyBorder="1" applyAlignment="1" applyProtection="1">
      <alignment vertical="center" wrapText="1"/>
      <protection locked="0"/>
    </xf>
    <xf numFmtId="165" fontId="11" fillId="3" borderId="13" xfId="2" applyNumberFormat="1" applyFont="1" applyFill="1" applyBorder="1" applyAlignment="1" applyProtection="1">
      <alignment vertical="center" wrapText="1"/>
      <protection locked="0"/>
    </xf>
    <xf numFmtId="165" fontId="11" fillId="3" borderId="36" xfId="2" applyNumberFormat="1" applyFont="1" applyFill="1" applyBorder="1" applyAlignment="1" applyProtection="1">
      <alignment vertical="center" wrapText="1"/>
      <protection locked="0"/>
    </xf>
    <xf numFmtId="3" fontId="5" fillId="0" borderId="0" xfId="2" applyNumberFormat="1" applyFont="1" applyBorder="1" applyAlignment="1">
      <alignment horizontal="center" vertical="center" wrapText="1"/>
    </xf>
    <xf numFmtId="3" fontId="1" fillId="0" borderId="0" xfId="2" applyNumberFormat="1" applyAlignment="1">
      <alignment vertical="center"/>
    </xf>
    <xf numFmtId="3" fontId="3" fillId="0" borderId="39" xfId="2" applyNumberFormat="1" applyFont="1" applyFill="1" applyBorder="1" applyAlignment="1">
      <alignment horizontal="center" vertical="center" wrapText="1"/>
    </xf>
    <xf numFmtId="3" fontId="5" fillId="0" borderId="45" xfId="2" applyNumberFormat="1" applyFont="1" applyBorder="1" applyAlignment="1">
      <alignment vertical="center"/>
    </xf>
    <xf numFmtId="3" fontId="5" fillId="0" borderId="39" xfId="2" applyNumberFormat="1" applyFont="1" applyBorder="1" applyAlignment="1">
      <alignment vertical="center"/>
    </xf>
    <xf numFmtId="3" fontId="5" fillId="0" borderId="0" xfId="2" applyNumberFormat="1" applyFont="1" applyFill="1" applyBorder="1" applyAlignment="1">
      <alignment vertical="center"/>
    </xf>
    <xf numFmtId="3" fontId="1" fillId="0" borderId="0" xfId="2" applyNumberFormat="1" applyFill="1" applyBorder="1" applyAlignment="1">
      <alignment vertical="center"/>
    </xf>
    <xf numFmtId="3" fontId="5" fillId="0" borderId="26" xfId="2" applyNumberFormat="1" applyFont="1" applyFill="1" applyBorder="1" applyAlignment="1">
      <alignment vertical="center"/>
    </xf>
    <xf numFmtId="3" fontId="5" fillId="0" borderId="38" xfId="2" applyNumberFormat="1" applyFont="1" applyFill="1" applyBorder="1" applyAlignment="1">
      <alignment vertical="center"/>
    </xf>
    <xf numFmtId="0" fontId="0" fillId="0" borderId="0" xfId="0" applyAlignment="1">
      <alignment vertical="center"/>
    </xf>
    <xf numFmtId="165" fontId="9" fillId="5" borderId="12" xfId="2" applyNumberFormat="1" applyFont="1" applyFill="1" applyBorder="1" applyProtection="1">
      <protection locked="0"/>
    </xf>
    <xf numFmtId="165" fontId="9" fillId="5" borderId="14" xfId="2" applyNumberFormat="1" applyFont="1" applyFill="1" applyBorder="1" applyProtection="1">
      <protection locked="0"/>
    </xf>
    <xf numFmtId="165" fontId="9" fillId="5" borderId="52" xfId="2" applyNumberFormat="1" applyFont="1" applyFill="1" applyBorder="1" applyProtection="1">
      <protection locked="0"/>
    </xf>
    <xf numFmtId="164" fontId="9" fillId="5" borderId="12" xfId="2" applyNumberFormat="1" applyFont="1" applyFill="1" applyBorder="1" applyProtection="1">
      <protection locked="0"/>
    </xf>
    <xf numFmtId="164" fontId="9" fillId="5" borderId="14" xfId="2" applyNumberFormat="1" applyFont="1" applyFill="1" applyBorder="1" applyProtection="1">
      <protection locked="0"/>
    </xf>
    <xf numFmtId="164" fontId="9" fillId="5" borderId="52" xfId="2" applyNumberFormat="1" applyFont="1" applyFill="1" applyBorder="1" applyProtection="1">
      <protection locked="0"/>
    </xf>
    <xf numFmtId="0" fontId="1" fillId="0" borderId="0" xfId="2" applyProtection="1">
      <protection locked="0"/>
    </xf>
    <xf numFmtId="9" fontId="5" fillId="0" borderId="31" xfId="93" applyFont="1" applyFill="1" applyBorder="1" applyAlignment="1">
      <alignment vertical="center"/>
    </xf>
    <xf numFmtId="9" fontId="5" fillId="0" borderId="31" xfId="3" applyNumberFormat="1" applyFont="1" applyFill="1" applyBorder="1" applyAlignment="1">
      <alignment vertical="center"/>
    </xf>
    <xf numFmtId="0" fontId="11" fillId="0" borderId="0" xfId="2" applyFont="1" applyProtection="1"/>
    <xf numFmtId="0" fontId="11" fillId="0" borderId="0" xfId="2" applyFont="1" applyAlignment="1" applyProtection="1">
      <alignment horizontal="center" vertical="center" wrapText="1"/>
    </xf>
    <xf numFmtId="0" fontId="1" fillId="0" borderId="23" xfId="2" applyFont="1" applyFill="1" applyBorder="1" applyAlignment="1">
      <alignment horizontal="left" vertical="center" wrapText="1"/>
    </xf>
    <xf numFmtId="0" fontId="32" fillId="0" borderId="0" xfId="2" applyFont="1"/>
    <xf numFmtId="4" fontId="0" fillId="6" borderId="13" xfId="1" applyNumberFormat="1" applyFont="1" applyFill="1" applyBorder="1" applyAlignment="1" applyProtection="1">
      <alignment horizontal="right"/>
    </xf>
    <xf numFmtId="164" fontId="0" fillId="6" borderId="13" xfId="1" applyNumberFormat="1" applyFont="1" applyFill="1" applyBorder="1" applyAlignment="1" applyProtection="1">
      <alignment horizontal="right"/>
    </xf>
    <xf numFmtId="49" fontId="33" fillId="0" borderId="1" xfId="0" applyNumberFormat="1" applyFont="1" applyBorder="1" applyAlignment="1" applyProtection="1">
      <alignment horizontal="right" wrapText="1"/>
    </xf>
    <xf numFmtId="49" fontId="33" fillId="0" borderId="1" xfId="0" applyNumberFormat="1" applyFont="1" applyBorder="1" applyAlignment="1" applyProtection="1">
      <alignment horizontal="right"/>
    </xf>
    <xf numFmtId="0" fontId="34" fillId="0" borderId="1" xfId="0" applyFont="1" applyBorder="1" applyAlignment="1" applyProtection="1">
      <alignment horizontal="left" vertical="center" wrapText="1"/>
    </xf>
    <xf numFmtId="0" fontId="4" fillId="13" borderId="41" xfId="2" applyFont="1" applyFill="1" applyBorder="1" applyAlignment="1" applyProtection="1">
      <alignment horizontal="center" vertical="center" wrapText="1"/>
    </xf>
    <xf numFmtId="0" fontId="4" fillId="13" borderId="18" xfId="2" applyFont="1" applyFill="1" applyBorder="1" applyAlignment="1" applyProtection="1">
      <alignment horizontal="center" vertical="center"/>
    </xf>
    <xf numFmtId="0" fontId="4" fillId="13" borderId="19" xfId="2" applyFont="1" applyFill="1" applyBorder="1" applyAlignment="1" applyProtection="1">
      <alignment horizontal="center" vertical="center"/>
    </xf>
    <xf numFmtId="49" fontId="5" fillId="14" borderId="41" xfId="2" applyNumberFormat="1" applyFont="1" applyFill="1" applyBorder="1" applyAlignment="1" applyProtection="1">
      <alignment horizontal="left" vertical="center"/>
    </xf>
    <xf numFmtId="49" fontId="5" fillId="14" borderId="18" xfId="2" applyNumberFormat="1" applyFont="1" applyFill="1" applyBorder="1" applyAlignment="1" applyProtection="1">
      <alignment horizontal="left" vertical="center"/>
    </xf>
    <xf numFmtId="49" fontId="5" fillId="14" borderId="19" xfId="2" applyNumberFormat="1" applyFont="1" applyFill="1" applyBorder="1" applyAlignment="1" applyProtection="1">
      <alignment horizontal="left" vertical="center"/>
    </xf>
    <xf numFmtId="0" fontId="2" fillId="7" borderId="0" xfId="2" applyFont="1" applyFill="1" applyBorder="1" applyAlignment="1">
      <alignment vertical="top" wrapText="1"/>
    </xf>
    <xf numFmtId="0" fontId="2" fillId="7" borderId="3" xfId="2" applyFont="1" applyFill="1" applyBorder="1" applyAlignment="1">
      <alignment vertical="top" wrapText="1"/>
    </xf>
    <xf numFmtId="0" fontId="5" fillId="7" borderId="0" xfId="2" applyFont="1" applyFill="1" applyBorder="1" applyAlignment="1">
      <alignment vertical="top" wrapText="1"/>
    </xf>
    <xf numFmtId="0" fontId="5" fillId="7" borderId="3" xfId="2" applyFont="1" applyFill="1" applyBorder="1" applyAlignment="1">
      <alignment vertical="top" wrapText="1"/>
    </xf>
    <xf numFmtId="0" fontId="64" fillId="0" borderId="41" xfId="2" applyFont="1" applyFill="1" applyBorder="1" applyAlignment="1" applyProtection="1">
      <alignment horizontal="center" vertical="center" wrapText="1"/>
    </xf>
    <xf numFmtId="0" fontId="4" fillId="0" borderId="18" xfId="2" applyFont="1" applyFill="1" applyBorder="1" applyAlignment="1" applyProtection="1">
      <alignment horizontal="center" vertical="center" wrapText="1"/>
    </xf>
    <xf numFmtId="0" fontId="4" fillId="0" borderId="19" xfId="2" applyFont="1" applyFill="1" applyBorder="1" applyAlignment="1" applyProtection="1">
      <alignment horizontal="center" vertical="center" wrapText="1"/>
    </xf>
    <xf numFmtId="0" fontId="36" fillId="15" borderId="1" xfId="0" applyFont="1" applyFill="1" applyBorder="1" applyAlignment="1">
      <alignment horizontal="left" vertical="center"/>
    </xf>
    <xf numFmtId="0" fontId="36" fillId="15" borderId="53" xfId="0" applyFont="1" applyFill="1" applyBorder="1" applyAlignment="1">
      <alignment horizontal="left" vertical="center"/>
    </xf>
    <xf numFmtId="0" fontId="1" fillId="15" borderId="0" xfId="2" applyFont="1" applyFill="1" applyBorder="1" applyAlignment="1" applyProtection="1">
      <alignment horizontal="left" vertical="top" wrapText="1"/>
    </xf>
    <xf numFmtId="0" fontId="11" fillId="15" borderId="0" xfId="2" applyFont="1" applyFill="1" applyBorder="1" applyAlignment="1" applyProtection="1">
      <alignment horizontal="left" vertical="top" wrapText="1"/>
    </xf>
    <xf numFmtId="0" fontId="11" fillId="15" borderId="3" xfId="2" applyFont="1" applyFill="1" applyBorder="1" applyAlignment="1" applyProtection="1">
      <alignment horizontal="left" vertical="top" wrapText="1"/>
    </xf>
    <xf numFmtId="0" fontId="1" fillId="15" borderId="2" xfId="2" applyFont="1" applyFill="1" applyBorder="1" applyAlignment="1" applyProtection="1">
      <alignment horizontal="left" vertical="top" wrapText="1"/>
    </xf>
    <xf numFmtId="0" fontId="1" fillId="15" borderId="3" xfId="2" applyFont="1" applyFill="1" applyBorder="1" applyAlignment="1" applyProtection="1">
      <alignment horizontal="left" vertical="top" wrapText="1"/>
    </xf>
    <xf numFmtId="0" fontId="36" fillId="15" borderId="0" xfId="0" applyFont="1" applyFill="1" applyAlignment="1">
      <alignment horizontal="left" vertical="center" wrapText="1"/>
    </xf>
    <xf numFmtId="0" fontId="36" fillId="15" borderId="3" xfId="0" applyFont="1" applyFill="1" applyBorder="1" applyAlignment="1">
      <alignment horizontal="left" vertical="center" wrapText="1"/>
    </xf>
    <xf numFmtId="0" fontId="3" fillId="15" borderId="0" xfId="2" applyFont="1" applyFill="1" applyBorder="1" applyAlignment="1" applyProtection="1">
      <alignment horizontal="left" vertical="top" wrapText="1"/>
    </xf>
    <xf numFmtId="0" fontId="8" fillId="15" borderId="0" xfId="2" applyFont="1" applyFill="1" applyBorder="1" applyAlignment="1" applyProtection="1">
      <alignment horizontal="left" vertical="top" wrapText="1"/>
    </xf>
    <xf numFmtId="0" fontId="8" fillId="15" borderId="3" xfId="2" applyFont="1" applyFill="1" applyBorder="1" applyAlignment="1" applyProtection="1">
      <alignment horizontal="left" vertical="top" wrapText="1"/>
    </xf>
    <xf numFmtId="49" fontId="1" fillId="15" borderId="0" xfId="2" applyNumberFormat="1" applyFont="1" applyFill="1" applyBorder="1" applyAlignment="1" applyProtection="1">
      <alignment horizontal="left" vertical="top" wrapText="1"/>
    </xf>
    <xf numFmtId="49" fontId="8" fillId="15" borderId="0" xfId="2" applyNumberFormat="1" applyFont="1" applyFill="1" applyBorder="1" applyAlignment="1" applyProtection="1">
      <alignment horizontal="left" vertical="top" wrapText="1"/>
    </xf>
    <xf numFmtId="15" fontId="1" fillId="15" borderId="0" xfId="2" applyNumberFormat="1" applyFont="1" applyFill="1" applyBorder="1" applyAlignment="1" applyProtection="1">
      <alignment horizontal="left" vertical="top" wrapText="1"/>
    </xf>
    <xf numFmtId="15" fontId="1" fillId="15" borderId="3" xfId="2" applyNumberFormat="1" applyFont="1" applyFill="1" applyBorder="1" applyAlignment="1" applyProtection="1">
      <alignment horizontal="left" vertical="top" wrapText="1"/>
    </xf>
    <xf numFmtId="49" fontId="40" fillId="16" borderId="54" xfId="2" applyNumberFormat="1" applyFont="1" applyFill="1" applyBorder="1" applyAlignment="1" applyProtection="1">
      <alignment horizontal="center" vertical="center"/>
    </xf>
    <xf numFmtId="49" fontId="40" fillId="16" borderId="21" xfId="2" applyNumberFormat="1" applyFont="1" applyFill="1" applyBorder="1" applyAlignment="1" applyProtection="1">
      <alignment horizontal="center" vertical="center"/>
    </xf>
    <xf numFmtId="49" fontId="40" fillId="16" borderId="22" xfId="2" applyNumberFormat="1" applyFont="1" applyFill="1" applyBorder="1" applyAlignment="1" applyProtection="1">
      <alignment horizontal="center" vertical="center"/>
    </xf>
    <xf numFmtId="0" fontId="1" fillId="15" borderId="0" xfId="2" applyFont="1" applyFill="1" applyBorder="1" applyAlignment="1" applyProtection="1">
      <alignment horizontal="left" vertical="center" wrapText="1"/>
    </xf>
    <xf numFmtId="0" fontId="1" fillId="15" borderId="3" xfId="2" applyFont="1" applyFill="1" applyBorder="1" applyAlignment="1" applyProtection="1">
      <alignment horizontal="left" vertical="center" wrapText="1"/>
    </xf>
    <xf numFmtId="0" fontId="1" fillId="15" borderId="2" xfId="2" applyFont="1" applyFill="1" applyBorder="1" applyAlignment="1" applyProtection="1">
      <alignment vertical="top" wrapText="1"/>
    </xf>
    <xf numFmtId="0" fontId="1" fillId="15" borderId="0" xfId="2" applyFont="1" applyFill="1" applyBorder="1" applyAlignment="1" applyProtection="1">
      <alignment vertical="top" wrapText="1"/>
    </xf>
    <xf numFmtId="0" fontId="1" fillId="15" borderId="3" xfId="2" applyFont="1" applyFill="1" applyBorder="1" applyAlignment="1" applyProtection="1">
      <alignment vertical="top" wrapText="1"/>
    </xf>
    <xf numFmtId="49" fontId="1" fillId="15" borderId="0" xfId="2" applyNumberFormat="1" applyFont="1" applyFill="1" applyBorder="1" applyAlignment="1" applyProtection="1">
      <alignment vertical="top" wrapText="1"/>
    </xf>
    <xf numFmtId="0" fontId="0" fillId="15" borderId="0" xfId="0" applyFill="1" applyAlignment="1">
      <alignment vertical="top" wrapText="1"/>
    </xf>
    <xf numFmtId="0" fontId="2" fillId="7" borderId="1" xfId="2" applyFont="1" applyFill="1" applyBorder="1" applyAlignment="1">
      <alignment horizontal="left" vertical="top" wrapText="1"/>
    </xf>
    <xf numFmtId="0" fontId="2" fillId="7" borderId="53" xfId="2" applyFont="1" applyFill="1" applyBorder="1" applyAlignment="1">
      <alignment horizontal="left" vertical="top" wrapText="1"/>
    </xf>
    <xf numFmtId="49" fontId="2" fillId="7" borderId="0" xfId="2" applyNumberFormat="1" applyFont="1" applyFill="1" applyBorder="1" applyAlignment="1" applyProtection="1">
      <alignment horizontal="left" vertical="top" wrapText="1"/>
    </xf>
    <xf numFmtId="49" fontId="2" fillId="7" borderId="3" xfId="2" applyNumberFormat="1" applyFont="1" applyFill="1" applyBorder="1" applyAlignment="1" applyProtection="1">
      <alignment horizontal="left" vertical="top" wrapText="1"/>
    </xf>
    <xf numFmtId="49" fontId="2" fillId="0" borderId="0" xfId="2" applyNumberFormat="1" applyFont="1" applyFill="1" applyBorder="1" applyAlignment="1" applyProtection="1">
      <alignment horizontal="left" vertical="top" wrapText="1"/>
    </xf>
    <xf numFmtId="49" fontId="2" fillId="0" borderId="3" xfId="2" applyNumberFormat="1" applyFont="1" applyFill="1" applyBorder="1" applyAlignment="1" applyProtection="1">
      <alignment horizontal="left" vertical="top" wrapText="1"/>
    </xf>
    <xf numFmtId="49" fontId="56" fillId="7" borderId="0" xfId="2" applyNumberFormat="1" applyFont="1" applyFill="1" applyBorder="1" applyAlignment="1" applyProtection="1">
      <alignment horizontal="left" vertical="top" wrapText="1"/>
    </xf>
    <xf numFmtId="49" fontId="56" fillId="7" borderId="3" xfId="2" applyNumberFormat="1" applyFont="1" applyFill="1" applyBorder="1" applyAlignment="1" applyProtection="1">
      <alignment horizontal="left" vertical="top" wrapText="1"/>
    </xf>
    <xf numFmtId="0" fontId="48"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4" fillId="0" borderId="26" xfId="2" applyFont="1" applyBorder="1" applyAlignment="1">
      <alignment horizontal="center" vertical="center" wrapText="1"/>
    </xf>
    <xf numFmtId="0" fontId="14" fillId="0" borderId="27" xfId="2" applyFont="1" applyBorder="1" applyAlignment="1">
      <alignment horizontal="center" vertical="center" wrapText="1"/>
    </xf>
    <xf numFmtId="0" fontId="14" fillId="0" borderId="61" xfId="2" applyFont="1" applyBorder="1" applyAlignment="1">
      <alignment horizontal="center" vertical="center" wrapText="1"/>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16" fillId="2" borderId="26" xfId="2" applyFont="1" applyFill="1" applyBorder="1" applyAlignment="1" applyProtection="1">
      <alignment horizontal="center" vertical="center"/>
    </xf>
    <xf numFmtId="0" fontId="16" fillId="2" borderId="27" xfId="2" applyFont="1" applyFill="1" applyBorder="1" applyAlignment="1" applyProtection="1">
      <alignment horizontal="center" vertical="center"/>
    </xf>
    <xf numFmtId="0" fontId="16" fillId="2" borderId="61" xfId="2" applyFont="1" applyFill="1" applyBorder="1" applyAlignment="1" applyProtection="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 fillId="7" borderId="64" xfId="2" applyFont="1" applyFill="1" applyBorder="1" applyAlignment="1">
      <alignment horizontal="left" vertical="center" wrapText="1"/>
    </xf>
    <xf numFmtId="0" fontId="1" fillId="7" borderId="11" xfId="2" applyFont="1" applyFill="1" applyBorder="1" applyAlignment="1">
      <alignment horizontal="left" vertical="center" wrapText="1"/>
    </xf>
    <xf numFmtId="0" fontId="1" fillId="7" borderId="36" xfId="2" applyFont="1"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ont="1"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49" fontId="42" fillId="11" borderId="78" xfId="0" applyNumberFormat="1" applyFont="1" applyFill="1" applyBorder="1" applyAlignment="1">
      <alignment horizontal="center" vertical="center" wrapText="1"/>
    </xf>
    <xf numFmtId="0" fontId="42" fillId="11" borderId="79" xfId="0" applyNumberFormat="1" applyFont="1" applyFill="1" applyBorder="1" applyAlignment="1">
      <alignment horizontal="center" vertical="center" wrapText="1"/>
    </xf>
    <xf numFmtId="0" fontId="42" fillId="11" borderId="80" xfId="0" applyNumberFormat="1" applyFont="1" applyFill="1" applyBorder="1" applyAlignment="1">
      <alignment horizontal="center" vertical="center" wrapText="1"/>
    </xf>
    <xf numFmtId="0" fontId="35" fillId="2" borderId="65" xfId="0" applyFont="1" applyFill="1" applyBorder="1" applyAlignment="1" applyProtection="1">
      <alignment horizontal="center" vertical="center" wrapText="1"/>
    </xf>
    <xf numFmtId="0" fontId="35" fillId="2" borderId="69" xfId="0" applyFont="1" applyFill="1" applyBorder="1" applyAlignment="1" applyProtection="1">
      <alignment horizontal="center" vertical="center" wrapText="1"/>
    </xf>
    <xf numFmtId="0" fontId="35" fillId="2" borderId="70"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49" fontId="38" fillId="12" borderId="78" xfId="0" applyNumberFormat="1" applyFont="1" applyFill="1" applyBorder="1" applyAlignment="1" applyProtection="1">
      <alignment horizontal="left" vertical="top" wrapText="1"/>
      <protection locked="0"/>
    </xf>
    <xf numFmtId="0" fontId="38" fillId="12" borderId="79" xfId="0" applyNumberFormat="1" applyFont="1" applyFill="1" applyBorder="1" applyAlignment="1" applyProtection="1">
      <alignment horizontal="left" vertical="top" wrapText="1"/>
      <protection locked="0"/>
    </xf>
    <xf numFmtId="0" fontId="38" fillId="12" borderId="80" xfId="0" applyNumberFormat="1" applyFont="1" applyFill="1" applyBorder="1" applyAlignment="1" applyProtection="1">
      <alignment horizontal="left" vertical="top" wrapText="1"/>
      <protection locked="0"/>
    </xf>
    <xf numFmtId="49" fontId="40" fillId="11" borderId="78" xfId="0" applyNumberFormat="1" applyFont="1" applyFill="1" applyBorder="1" applyAlignment="1">
      <alignment horizontal="center" vertical="center" wrapText="1"/>
    </xf>
    <xf numFmtId="0" fontId="40" fillId="11" borderId="79" xfId="0" applyNumberFormat="1" applyFont="1" applyFill="1" applyBorder="1" applyAlignment="1">
      <alignment horizontal="center" vertical="center" wrapText="1"/>
    </xf>
    <xf numFmtId="0" fontId="40" fillId="11" borderId="80" xfId="0" applyNumberFormat="1" applyFont="1" applyFill="1" applyBorder="1" applyAlignment="1">
      <alignment horizontal="center" vertical="center" wrapText="1"/>
    </xf>
    <xf numFmtId="49" fontId="41" fillId="11" borderId="78" xfId="0" applyNumberFormat="1" applyFont="1" applyFill="1" applyBorder="1" applyAlignment="1">
      <alignment horizontal="center" vertical="center"/>
    </xf>
    <xf numFmtId="0" fontId="41" fillId="11" borderId="79" xfId="0" applyNumberFormat="1" applyFont="1" applyFill="1" applyBorder="1" applyAlignment="1">
      <alignment horizontal="center" vertical="center"/>
    </xf>
    <xf numFmtId="0" fontId="41" fillId="11" borderId="80" xfId="0" applyNumberFormat="1" applyFont="1" applyFill="1" applyBorder="1" applyAlignment="1">
      <alignment horizontal="center" vertical="center"/>
    </xf>
    <xf numFmtId="49" fontId="39" fillId="10" borderId="76" xfId="0" applyNumberFormat="1" applyFont="1" applyFill="1" applyBorder="1" applyAlignment="1">
      <alignment horizontal="center" vertical="center" wrapText="1"/>
    </xf>
    <xf numFmtId="49" fontId="39" fillId="10" borderId="77" xfId="0" applyNumberFormat="1" applyFont="1" applyFill="1" applyBorder="1" applyAlignment="1">
      <alignment horizontal="center" vertical="center" wrapText="1"/>
    </xf>
    <xf numFmtId="0" fontId="1" fillId="3" borderId="55" xfId="2" applyFont="1"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3" fillId="0" borderId="73" xfId="2" applyFont="1" applyBorder="1" applyAlignment="1" applyProtection="1">
      <alignment horizontal="left" vertical="center" wrapText="1"/>
    </xf>
    <xf numFmtId="0" fontId="16" fillId="2" borderId="73" xfId="2" applyFont="1" applyFill="1" applyBorder="1" applyAlignment="1" applyProtection="1">
      <alignment horizontal="center" vertical="center"/>
    </xf>
    <xf numFmtId="0" fontId="16" fillId="2" borderId="74" xfId="2" applyFont="1" applyFill="1" applyBorder="1" applyAlignment="1" applyProtection="1">
      <alignment horizontal="center" vertical="center"/>
    </xf>
    <xf numFmtId="0" fontId="16" fillId="2" borderId="75" xfId="2" applyFont="1" applyFill="1" applyBorder="1" applyAlignment="1" applyProtection="1">
      <alignment horizontal="center" vertical="center"/>
    </xf>
    <xf numFmtId="0" fontId="3" fillId="0" borderId="73" xfId="2" applyFont="1" applyBorder="1" applyAlignment="1" applyProtection="1">
      <alignment horizontal="center" vertical="center" wrapText="1"/>
    </xf>
    <xf numFmtId="9" fontId="42" fillId="0" borderId="0" xfId="3"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0" fontId="1" fillId="3" borderId="55" xfId="2" applyFill="1" applyBorder="1" applyAlignment="1" applyProtection="1">
      <alignment horizontal="center"/>
      <protection locked="0"/>
    </xf>
    <xf numFmtId="0" fontId="1" fillId="3" borderId="56" xfId="2" applyFont="1" applyFill="1" applyBorder="1" applyAlignment="1" applyProtection="1">
      <alignment horizontal="center"/>
      <protection locked="0"/>
    </xf>
    <xf numFmtId="0" fontId="1" fillId="3" borderId="57" xfId="2" applyFont="1" applyFill="1" applyBorder="1" applyAlignment="1" applyProtection="1">
      <alignment horizontal="center"/>
      <protection locked="0"/>
    </xf>
    <xf numFmtId="164" fontId="39" fillId="10" borderId="76" xfId="0" applyNumberFormat="1" applyFont="1" applyFill="1" applyBorder="1" applyAlignment="1">
      <alignment horizontal="center" vertical="center" wrapText="1"/>
    </xf>
    <xf numFmtId="164" fontId="39" fillId="10" borderId="77" xfId="0" applyNumberFormat="1" applyFont="1" applyFill="1" applyBorder="1" applyAlignment="1">
      <alignment horizontal="center" vertical="center" wrapText="1"/>
    </xf>
    <xf numFmtId="0" fontId="49" fillId="0" borderId="0" xfId="2" applyFont="1" applyBorder="1" applyAlignment="1">
      <alignment horizontal="center" vertical="center" wrapText="1"/>
    </xf>
    <xf numFmtId="0" fontId="16" fillId="2" borderId="73" xfId="2" applyFont="1" applyFill="1" applyBorder="1" applyAlignment="1">
      <alignment horizontal="center" vertical="center" wrapText="1"/>
    </xf>
    <xf numFmtId="0" fontId="16" fillId="2" borderId="74" xfId="2" applyFont="1" applyFill="1" applyBorder="1" applyAlignment="1">
      <alignment horizontal="center" vertical="center" wrapText="1"/>
    </xf>
    <xf numFmtId="0" fontId="14" fillId="0" borderId="73" xfId="2" applyFont="1" applyBorder="1" applyAlignment="1">
      <alignment horizontal="center" vertical="center" wrapText="1"/>
    </xf>
    <xf numFmtId="0" fontId="14" fillId="0" borderId="74" xfId="2" applyFont="1" applyBorder="1" applyAlignment="1">
      <alignment horizontal="center" vertical="center" wrapText="1"/>
    </xf>
    <xf numFmtId="0" fontId="14" fillId="0" borderId="75" xfId="2" applyFont="1" applyBorder="1" applyAlignment="1">
      <alignment horizontal="center" vertical="center" wrapText="1"/>
    </xf>
    <xf numFmtId="0" fontId="5" fillId="0" borderId="67" xfId="2" applyFont="1" applyBorder="1" applyAlignment="1">
      <alignment horizontal="left" vertical="center" wrapText="1"/>
    </xf>
    <xf numFmtId="0" fontId="3" fillId="0" borderId="0" xfId="2" applyFont="1" applyBorder="1" applyAlignment="1">
      <alignment horizontal="left" vertical="center" wrapText="1"/>
    </xf>
    <xf numFmtId="0" fontId="3" fillId="0" borderId="67" xfId="2" applyFont="1" applyBorder="1" applyAlignment="1">
      <alignment horizontal="left" vertical="center" wrapText="1"/>
    </xf>
    <xf numFmtId="0" fontId="16" fillId="2" borderId="26"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14" fillId="3" borderId="73" xfId="2" applyFont="1" applyFill="1" applyBorder="1" applyAlignment="1">
      <alignment horizontal="center" vertical="center" wrapText="1"/>
    </xf>
    <xf numFmtId="0" fontId="14" fillId="3" borderId="74" xfId="2" applyFont="1" applyFill="1" applyBorder="1" applyAlignment="1">
      <alignment horizontal="center" vertical="center" wrapText="1"/>
    </xf>
    <xf numFmtId="0" fontId="14" fillId="3" borderId="75"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4">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xfId="93" builtinId="5"/>
    <cellStyle name="Pourcentage 2" xfId="3"/>
  </cellStyles>
  <dxfs count="179">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ont>
        <color rgb="FF006100"/>
      </font>
      <fill>
        <patternFill>
          <bgColor rgb="FFC6EFCE"/>
        </patternFill>
      </fill>
    </dxf>
    <dxf>
      <font>
        <b/>
        <i val="0"/>
        <color rgb="FFFF0000"/>
      </font>
      <fill>
        <patternFill>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b/>
        <i val="0"/>
        <color rgb="FFFF0000"/>
      </font>
      <fill>
        <patternFill>
          <bgColor rgb="FFFFFF00"/>
        </patternFill>
      </fill>
    </dxf>
    <dxf>
      <font>
        <color rgb="FF006100"/>
      </font>
      <fill>
        <patternFill>
          <bgColor rgb="FFC6EFCE"/>
        </patternFill>
      </fill>
    </dxf>
    <dxf>
      <fill>
        <patternFill>
          <bgColor rgb="FFCCFFFF"/>
        </patternFill>
      </fill>
    </dxf>
    <dxf>
      <font>
        <b/>
        <i val="0"/>
        <color rgb="FFFF0000"/>
      </font>
      <fill>
        <patternFill>
          <bgColor rgb="FFFFFF00"/>
        </patternFill>
      </fill>
    </dxf>
    <dxf>
      <font>
        <color rgb="FF006100"/>
      </font>
      <fill>
        <patternFill>
          <bgColor rgb="FFC6EFCE"/>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twoCellAnchor editAs="oneCell">
    <xdr:from>
      <xdr:col>5</xdr:col>
      <xdr:colOff>701261</xdr:colOff>
      <xdr:row>0</xdr:row>
      <xdr:rowOff>612913</xdr:rowOff>
    </xdr:from>
    <xdr:to>
      <xdr:col>7</xdr:col>
      <xdr:colOff>623956</xdr:colOff>
      <xdr:row>1</xdr:row>
      <xdr:rowOff>728870</xdr:rowOff>
    </xdr:to>
    <xdr:pic>
      <xdr:nvPicPr>
        <xdr:cNvPr id="4" name="Image 3"/>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4304" y="612913"/>
          <a:ext cx="1927087" cy="7454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7"/>
  <sheetViews>
    <sheetView showGridLines="0" tabSelected="1" zoomScaleNormal="100" zoomScalePageLayoutView="125" workbookViewId="0">
      <selection activeCell="A3" sqref="A3:H3"/>
    </sheetView>
  </sheetViews>
  <sheetFormatPr baseColWidth="10" defaultColWidth="10.85546875" defaultRowHeight="14.25" x14ac:dyDescent="0.2"/>
  <cols>
    <col min="1" max="1" width="4.7109375" style="6" customWidth="1"/>
    <col min="2" max="2" width="21.85546875" style="7" customWidth="1"/>
    <col min="3" max="3" width="16" style="5" customWidth="1"/>
    <col min="4" max="4" width="10.42578125" style="5" customWidth="1"/>
    <col min="5" max="6" width="12.7109375" style="5" customWidth="1"/>
    <col min="7" max="7" width="16" style="5" customWidth="1"/>
    <col min="8" max="8" width="14.28515625" style="5" customWidth="1"/>
    <col min="9" max="9" width="80" style="3" customWidth="1"/>
    <col min="10" max="16384" width="10.85546875" style="5"/>
  </cols>
  <sheetData>
    <row r="1" spans="1:9" ht="49.5" customHeight="1" x14ac:dyDescent="0.25">
      <c r="A1"/>
      <c r="B1" s="1"/>
      <c r="C1" s="2"/>
      <c r="D1" s="2"/>
      <c r="E1" s="2"/>
      <c r="F1" s="2"/>
      <c r="G1" s="2"/>
      <c r="H1" s="2"/>
    </row>
    <row r="2" spans="1:9" ht="75" customHeight="1" x14ac:dyDescent="0.25">
      <c r="A2" s="274"/>
      <c r="B2" s="275"/>
      <c r="C2" s="275"/>
      <c r="D2" s="4"/>
      <c r="E2" s="2"/>
      <c r="F2" s="276"/>
      <c r="G2" s="276"/>
      <c r="H2" s="276"/>
    </row>
    <row r="3" spans="1:9" ht="69" customHeight="1" x14ac:dyDescent="0.2">
      <c r="A3" s="277" t="s">
        <v>218</v>
      </c>
      <c r="B3" s="278"/>
      <c r="C3" s="278"/>
      <c r="D3" s="278"/>
      <c r="E3" s="278"/>
      <c r="F3" s="278"/>
      <c r="G3" s="278"/>
      <c r="H3" s="279"/>
    </row>
    <row r="4" spans="1:9" ht="40.5" customHeight="1" x14ac:dyDescent="0.2">
      <c r="A4" s="287" t="s">
        <v>202</v>
      </c>
      <c r="B4" s="288"/>
      <c r="C4" s="288"/>
      <c r="D4" s="288"/>
      <c r="E4" s="288"/>
      <c r="F4" s="288"/>
      <c r="G4" s="288"/>
      <c r="H4" s="289"/>
    </row>
    <row r="5" spans="1:9" s="105" customFormat="1" ht="20.100000000000001" customHeight="1" x14ac:dyDescent="0.25">
      <c r="A5" s="280" t="s">
        <v>184</v>
      </c>
      <c r="B5" s="281"/>
      <c r="C5" s="281"/>
      <c r="D5" s="281"/>
      <c r="E5" s="281"/>
      <c r="F5" s="281"/>
      <c r="G5" s="281"/>
      <c r="H5" s="282"/>
      <c r="I5" s="104"/>
    </row>
    <row r="6" spans="1:9" s="105" customFormat="1" ht="42" customHeight="1" x14ac:dyDescent="0.25">
      <c r="A6" s="160" t="s">
        <v>111</v>
      </c>
      <c r="B6" s="283" t="s">
        <v>142</v>
      </c>
      <c r="C6" s="283"/>
      <c r="D6" s="283"/>
      <c r="E6" s="283"/>
      <c r="F6" s="283"/>
      <c r="G6" s="283"/>
      <c r="H6" s="284"/>
      <c r="I6" s="104"/>
    </row>
    <row r="7" spans="1:9" ht="30.6" customHeight="1" x14ac:dyDescent="0.2">
      <c r="A7" s="160" t="s">
        <v>112</v>
      </c>
      <c r="B7" s="285" t="s">
        <v>186</v>
      </c>
      <c r="C7" s="285"/>
      <c r="D7" s="285"/>
      <c r="E7" s="285"/>
      <c r="F7" s="285"/>
      <c r="G7" s="285"/>
      <c r="H7" s="286"/>
    </row>
    <row r="8" spans="1:9" ht="61.5" customHeight="1" x14ac:dyDescent="0.2">
      <c r="A8" s="160" t="s">
        <v>113</v>
      </c>
      <c r="B8" s="285" t="s">
        <v>185</v>
      </c>
      <c r="C8" s="285"/>
      <c r="D8" s="285"/>
      <c r="E8" s="285"/>
      <c r="F8" s="285"/>
      <c r="G8" s="285"/>
      <c r="H8" s="286"/>
    </row>
    <row r="9" spans="1:9" ht="69.95" customHeight="1" x14ac:dyDescent="0.2">
      <c r="A9" s="160" t="s">
        <v>114</v>
      </c>
      <c r="B9" s="283" t="s">
        <v>194</v>
      </c>
      <c r="C9" s="283"/>
      <c r="D9" s="283"/>
      <c r="E9" s="283"/>
      <c r="F9" s="283"/>
      <c r="G9" s="283"/>
      <c r="H9" s="284"/>
    </row>
    <row r="10" spans="1:9" ht="50.1" customHeight="1" x14ac:dyDescent="0.2">
      <c r="A10" s="160" t="s">
        <v>115</v>
      </c>
      <c r="B10" s="285" t="s">
        <v>195</v>
      </c>
      <c r="C10" s="285"/>
      <c r="D10" s="285"/>
      <c r="E10" s="285"/>
      <c r="F10" s="285"/>
      <c r="G10" s="285"/>
      <c r="H10" s="286"/>
    </row>
    <row r="11" spans="1:9" ht="50.1" customHeight="1" x14ac:dyDescent="0.2">
      <c r="A11" s="160" t="s">
        <v>116</v>
      </c>
      <c r="B11" s="283" t="s">
        <v>135</v>
      </c>
      <c r="C11" s="283"/>
      <c r="D11" s="283"/>
      <c r="E11" s="283"/>
      <c r="F11" s="283"/>
      <c r="G11" s="283"/>
      <c r="H11" s="284"/>
    </row>
    <row r="12" spans="1:9" ht="33.950000000000003" customHeight="1" x14ac:dyDescent="0.2">
      <c r="A12" s="160" t="s">
        <v>117</v>
      </c>
      <c r="B12" s="283" t="s">
        <v>137</v>
      </c>
      <c r="C12" s="283"/>
      <c r="D12" s="283"/>
      <c r="E12" s="283"/>
      <c r="F12" s="283"/>
      <c r="G12" s="283"/>
      <c r="H12" s="284"/>
    </row>
    <row r="13" spans="1:9" ht="36.6" customHeight="1" x14ac:dyDescent="0.2">
      <c r="A13" s="160" t="s">
        <v>136</v>
      </c>
      <c r="B13" s="283" t="s">
        <v>187</v>
      </c>
      <c r="C13" s="283"/>
      <c r="D13" s="283"/>
      <c r="E13" s="283"/>
      <c r="F13" s="283"/>
      <c r="G13" s="283"/>
      <c r="H13" s="284"/>
    </row>
    <row r="14" spans="1:9" ht="49.5" customHeight="1" x14ac:dyDescent="0.2">
      <c r="A14" s="160" t="s">
        <v>203</v>
      </c>
      <c r="B14" s="316" t="s">
        <v>226</v>
      </c>
      <c r="C14" s="316"/>
      <c r="D14" s="316"/>
      <c r="E14" s="316"/>
      <c r="F14" s="316"/>
      <c r="G14" s="316"/>
      <c r="H14" s="317"/>
    </row>
    <row r="15" spans="1:9" ht="20.100000000000001" customHeight="1" x14ac:dyDescent="0.2">
      <c r="A15" s="280" t="s">
        <v>120</v>
      </c>
      <c r="B15" s="281"/>
      <c r="C15" s="281"/>
      <c r="D15" s="281"/>
      <c r="E15" s="281"/>
      <c r="F15" s="281"/>
      <c r="G15" s="281"/>
      <c r="H15" s="282"/>
    </row>
    <row r="16" spans="1:9" ht="20.100000000000001" customHeight="1" x14ac:dyDescent="0.2">
      <c r="A16" s="306" t="s">
        <v>119</v>
      </c>
      <c r="B16" s="307"/>
      <c r="C16" s="307"/>
      <c r="D16" s="307"/>
      <c r="E16" s="307"/>
      <c r="F16" s="307"/>
      <c r="G16" s="307"/>
      <c r="H16" s="308"/>
    </row>
    <row r="17" spans="1:8" ht="20.100000000000001" customHeight="1" x14ac:dyDescent="0.2">
      <c r="A17" s="322" t="s">
        <v>138</v>
      </c>
      <c r="B17" s="322"/>
      <c r="C17" s="322"/>
      <c r="D17" s="322"/>
      <c r="E17" s="322"/>
      <c r="F17" s="322"/>
      <c r="G17" s="322"/>
      <c r="H17" s="323"/>
    </row>
    <row r="18" spans="1:8" ht="33.6" customHeight="1" x14ac:dyDescent="0.2">
      <c r="A18" s="161">
        <v>1</v>
      </c>
      <c r="B18" s="318" t="s">
        <v>140</v>
      </c>
      <c r="C18" s="318"/>
      <c r="D18" s="318"/>
      <c r="E18" s="318"/>
      <c r="F18" s="318"/>
      <c r="G18" s="318"/>
      <c r="H18" s="319"/>
    </row>
    <row r="19" spans="1:8" ht="31.5" customHeight="1" x14ac:dyDescent="0.2">
      <c r="A19" s="161">
        <v>2</v>
      </c>
      <c r="B19" s="318" t="s">
        <v>200</v>
      </c>
      <c r="C19" s="318"/>
      <c r="D19" s="318"/>
      <c r="E19" s="318"/>
      <c r="F19" s="318"/>
      <c r="G19" s="318"/>
      <c r="H19" s="319"/>
    </row>
    <row r="20" spans="1:8" ht="47.1" customHeight="1" x14ac:dyDescent="0.2">
      <c r="A20" s="161">
        <v>3</v>
      </c>
      <c r="B20" s="318" t="s">
        <v>196</v>
      </c>
      <c r="C20" s="318"/>
      <c r="D20" s="318"/>
      <c r="E20" s="318"/>
      <c r="F20" s="318"/>
      <c r="G20" s="318"/>
      <c r="H20" s="319"/>
    </row>
    <row r="21" spans="1:8" ht="144.75" customHeight="1" x14ac:dyDescent="0.2">
      <c r="A21" s="161">
        <v>4</v>
      </c>
      <c r="B21" s="318" t="s">
        <v>197</v>
      </c>
      <c r="C21" s="318"/>
      <c r="D21" s="318"/>
      <c r="E21" s="318"/>
      <c r="F21" s="318"/>
      <c r="G21" s="318"/>
      <c r="H21" s="319"/>
    </row>
    <row r="22" spans="1:8" ht="33.75" customHeight="1" x14ac:dyDescent="0.2">
      <c r="A22" s="161">
        <v>5</v>
      </c>
      <c r="B22" s="318" t="s">
        <v>139</v>
      </c>
      <c r="C22" s="318"/>
      <c r="D22" s="318"/>
      <c r="E22" s="318"/>
      <c r="F22" s="318"/>
      <c r="G22" s="318"/>
      <c r="H22" s="319"/>
    </row>
    <row r="23" spans="1:8" ht="60" customHeight="1" x14ac:dyDescent="0.2">
      <c r="A23" s="161">
        <v>6</v>
      </c>
      <c r="B23" s="320" t="s">
        <v>204</v>
      </c>
      <c r="C23" s="320"/>
      <c r="D23" s="320"/>
      <c r="E23" s="320"/>
      <c r="F23" s="320"/>
      <c r="G23" s="320"/>
      <c r="H23" s="321"/>
    </row>
    <row r="24" spans="1:8" ht="33.6" customHeight="1" x14ac:dyDescent="0.2">
      <c r="A24" s="197">
        <v>7</v>
      </c>
      <c r="B24" s="318" t="s">
        <v>188</v>
      </c>
      <c r="C24" s="318"/>
      <c r="D24" s="318"/>
      <c r="E24" s="318"/>
      <c r="F24" s="318"/>
      <c r="G24" s="318"/>
      <c r="H24" s="319"/>
    </row>
    <row r="25" spans="1:8" ht="47.45" customHeight="1" x14ac:dyDescent="0.2">
      <c r="A25" s="197">
        <v>8</v>
      </c>
      <c r="B25" s="318" t="s">
        <v>191</v>
      </c>
      <c r="C25" s="318"/>
      <c r="D25" s="318"/>
      <c r="E25" s="318"/>
      <c r="F25" s="318"/>
      <c r="G25" s="318"/>
      <c r="H25" s="319"/>
    </row>
    <row r="26" spans="1:8" ht="27.95" customHeight="1" x14ac:dyDescent="0.2">
      <c r="A26" s="162" t="s">
        <v>37</v>
      </c>
      <c r="B26" s="163" t="s">
        <v>38</v>
      </c>
      <c r="C26" s="164"/>
      <c r="D26" s="164"/>
      <c r="E26" s="164"/>
      <c r="F26" s="164"/>
      <c r="G26" s="164"/>
      <c r="H26" s="165"/>
    </row>
    <row r="27" spans="1:8" ht="50.1" customHeight="1" x14ac:dyDescent="0.2">
      <c r="A27" s="311" t="s">
        <v>144</v>
      </c>
      <c r="B27" s="312"/>
      <c r="C27" s="312"/>
      <c r="D27" s="312"/>
      <c r="E27" s="312"/>
      <c r="F27" s="312"/>
      <c r="G27" s="312"/>
      <c r="H27" s="313"/>
    </row>
    <row r="28" spans="1:8" ht="18.95" customHeight="1" x14ac:dyDescent="0.2">
      <c r="A28" s="198" t="s">
        <v>145</v>
      </c>
      <c r="B28" s="163" t="s">
        <v>164</v>
      </c>
      <c r="C28" s="166"/>
      <c r="D28" s="166"/>
      <c r="E28" s="166"/>
      <c r="F28" s="166"/>
      <c r="G28" s="166"/>
      <c r="H28" s="167"/>
    </row>
    <row r="29" spans="1:8" ht="30.95" customHeight="1" x14ac:dyDescent="0.2">
      <c r="A29" s="168"/>
      <c r="B29" s="169" t="s">
        <v>73</v>
      </c>
      <c r="C29" s="170"/>
      <c r="D29" s="170"/>
      <c r="E29" s="170"/>
      <c r="F29" s="170"/>
      <c r="G29" s="170"/>
      <c r="H29" s="171"/>
    </row>
    <row r="30" spans="1:8" ht="36.6" customHeight="1" x14ac:dyDescent="0.2">
      <c r="A30" s="172"/>
      <c r="B30" s="173" t="s">
        <v>121</v>
      </c>
      <c r="C30" s="174"/>
      <c r="D30" s="174"/>
      <c r="E30" s="292" t="s">
        <v>78</v>
      </c>
      <c r="F30" s="293"/>
      <c r="G30" s="293"/>
      <c r="H30" s="294"/>
    </row>
    <row r="31" spans="1:8" ht="41.45" customHeight="1" x14ac:dyDescent="0.2">
      <c r="A31" s="175"/>
      <c r="B31" s="173" t="s">
        <v>1</v>
      </c>
      <c r="C31" s="174"/>
      <c r="D31" s="174"/>
      <c r="E31" s="292" t="s">
        <v>75</v>
      </c>
      <c r="F31" s="293"/>
      <c r="G31" s="293"/>
      <c r="H31" s="294"/>
    </row>
    <row r="32" spans="1:8" ht="31.5" customHeight="1" x14ac:dyDescent="0.2">
      <c r="A32" s="168"/>
      <c r="B32" s="169" t="s">
        <v>74</v>
      </c>
      <c r="C32" s="170"/>
      <c r="D32" s="170"/>
      <c r="E32" s="170"/>
      <c r="F32" s="170"/>
      <c r="G32" s="170"/>
      <c r="H32" s="171"/>
    </row>
    <row r="33" spans="1:8" ht="35.1" customHeight="1" x14ac:dyDescent="0.2">
      <c r="A33" s="172"/>
      <c r="B33" s="314" t="s">
        <v>122</v>
      </c>
      <c r="C33" s="315"/>
      <c r="D33" s="174"/>
      <c r="E33" s="292" t="s">
        <v>70</v>
      </c>
      <c r="F33" s="293"/>
      <c r="G33" s="293"/>
      <c r="H33" s="294"/>
    </row>
    <row r="34" spans="1:8" ht="35.450000000000003" customHeight="1" x14ac:dyDescent="0.2">
      <c r="A34" s="175"/>
      <c r="B34" s="173" t="s">
        <v>123</v>
      </c>
      <c r="C34" s="174"/>
      <c r="D34" s="174"/>
      <c r="E34" s="292" t="s">
        <v>71</v>
      </c>
      <c r="F34" s="293"/>
      <c r="G34" s="293"/>
      <c r="H34" s="294"/>
    </row>
    <row r="35" spans="1:8" ht="27" customHeight="1" x14ac:dyDescent="0.2">
      <c r="A35" s="199" t="s">
        <v>146</v>
      </c>
      <c r="B35" s="177" t="s">
        <v>77</v>
      </c>
      <c r="C35" s="178"/>
      <c r="D35" s="179"/>
      <c r="E35" s="179"/>
      <c r="F35" s="180"/>
      <c r="G35" s="180"/>
      <c r="H35" s="181"/>
    </row>
    <row r="36" spans="1:8" ht="32.1" customHeight="1" x14ac:dyDescent="0.2">
      <c r="A36" s="168"/>
      <c r="B36" s="169" t="s">
        <v>73</v>
      </c>
      <c r="C36" s="170"/>
      <c r="D36" s="170"/>
      <c r="E36" s="170"/>
      <c r="F36" s="170"/>
      <c r="G36" s="170"/>
      <c r="H36" s="171"/>
    </row>
    <row r="37" spans="1:8" ht="33.6" customHeight="1" x14ac:dyDescent="0.2">
      <c r="A37" s="168"/>
      <c r="B37" s="302" t="s">
        <v>0</v>
      </c>
      <c r="C37" s="303"/>
      <c r="D37" s="303"/>
      <c r="E37" s="299" t="s">
        <v>69</v>
      </c>
      <c r="F37" s="293"/>
      <c r="G37" s="293"/>
      <c r="H37" s="294"/>
    </row>
    <row r="38" spans="1:8" ht="39" customHeight="1" x14ac:dyDescent="0.2">
      <c r="A38" s="172"/>
      <c r="B38" s="302" t="s">
        <v>124</v>
      </c>
      <c r="C38" s="303"/>
      <c r="D38" s="303"/>
      <c r="E38" s="304" t="s">
        <v>125</v>
      </c>
      <c r="F38" s="304"/>
      <c r="G38" s="304"/>
      <c r="H38" s="305"/>
    </row>
    <row r="39" spans="1:8" ht="25.5" customHeight="1" x14ac:dyDescent="0.2">
      <c r="A39" s="168"/>
      <c r="B39" s="169" t="s">
        <v>74</v>
      </c>
      <c r="C39" s="170"/>
      <c r="D39" s="170"/>
      <c r="E39" s="170"/>
      <c r="F39" s="170"/>
      <c r="G39" s="170"/>
      <c r="H39" s="171"/>
    </row>
    <row r="40" spans="1:8" ht="100.5" customHeight="1" x14ac:dyDescent="0.2">
      <c r="A40" s="182"/>
      <c r="B40" s="173" t="s">
        <v>126</v>
      </c>
      <c r="C40" s="173"/>
      <c r="D40" s="166"/>
      <c r="E40" s="292" t="s">
        <v>127</v>
      </c>
      <c r="F40" s="293"/>
      <c r="G40" s="293"/>
      <c r="H40" s="294"/>
    </row>
    <row r="41" spans="1:8" ht="33.6" customHeight="1" x14ac:dyDescent="0.2">
      <c r="A41" s="182"/>
      <c r="B41" s="173" t="s">
        <v>128</v>
      </c>
      <c r="C41" s="174"/>
      <c r="D41" s="166"/>
      <c r="E41" s="292" t="s">
        <v>72</v>
      </c>
      <c r="F41" s="293"/>
      <c r="G41" s="293"/>
      <c r="H41" s="294"/>
    </row>
    <row r="42" spans="1:8" ht="35.450000000000003" customHeight="1" x14ac:dyDescent="0.2">
      <c r="A42" s="199" t="s">
        <v>147</v>
      </c>
      <c r="B42" s="163" t="s">
        <v>62</v>
      </c>
      <c r="C42" s="183"/>
      <c r="D42" s="183"/>
      <c r="E42" s="184"/>
      <c r="F42" s="184"/>
      <c r="G42" s="184"/>
      <c r="H42" s="185"/>
    </row>
    <row r="43" spans="1:8" ht="36.6" customHeight="1" x14ac:dyDescent="0.2">
      <c r="A43" s="295" t="s">
        <v>118</v>
      </c>
      <c r="B43" s="292"/>
      <c r="C43" s="292"/>
      <c r="D43" s="292"/>
      <c r="E43" s="292"/>
      <c r="F43" s="292"/>
      <c r="G43" s="292"/>
      <c r="H43" s="296"/>
    </row>
    <row r="44" spans="1:8" ht="34.5" customHeight="1" x14ac:dyDescent="0.2">
      <c r="A44" s="199" t="s">
        <v>148</v>
      </c>
      <c r="B44" s="163" t="s">
        <v>129</v>
      </c>
      <c r="C44" s="183"/>
      <c r="D44" s="183"/>
      <c r="E44" s="184"/>
      <c r="F44" s="184"/>
      <c r="G44" s="184"/>
      <c r="H44" s="185"/>
    </row>
    <row r="45" spans="1:8" ht="127.5" customHeight="1" x14ac:dyDescent="0.2">
      <c r="A45" s="295" t="s">
        <v>141</v>
      </c>
      <c r="B45" s="292"/>
      <c r="C45" s="292"/>
      <c r="D45" s="292"/>
      <c r="E45" s="292"/>
      <c r="F45" s="292"/>
      <c r="G45" s="292"/>
      <c r="H45" s="296"/>
    </row>
    <row r="46" spans="1:8" ht="30.6" customHeight="1" x14ac:dyDescent="0.2">
      <c r="A46" s="199" t="s">
        <v>149</v>
      </c>
      <c r="B46" s="163" t="s">
        <v>10</v>
      </c>
      <c r="C46" s="183"/>
      <c r="D46" s="183"/>
      <c r="E46" s="184"/>
      <c r="F46" s="184"/>
      <c r="G46" s="184"/>
      <c r="H46" s="185"/>
    </row>
    <row r="47" spans="1:8" ht="36.950000000000003" customHeight="1" x14ac:dyDescent="0.2">
      <c r="A47" s="295" t="s">
        <v>76</v>
      </c>
      <c r="B47" s="292"/>
      <c r="C47" s="292"/>
      <c r="D47" s="292"/>
      <c r="E47" s="292"/>
      <c r="F47" s="292"/>
      <c r="G47" s="292"/>
      <c r="H47" s="296"/>
    </row>
    <row r="48" spans="1:8" ht="34.5" customHeight="1" x14ac:dyDescent="0.2">
      <c r="A48" s="186" t="s">
        <v>150</v>
      </c>
      <c r="B48" s="163" t="s">
        <v>130</v>
      </c>
      <c r="C48" s="187"/>
      <c r="D48" s="188"/>
      <c r="E48" s="188"/>
      <c r="F48" s="188"/>
      <c r="G48" s="188"/>
      <c r="H48" s="189"/>
    </row>
    <row r="49" spans="1:8" ht="128.44999999999999" customHeight="1" x14ac:dyDescent="0.2">
      <c r="A49" s="295" t="s">
        <v>189</v>
      </c>
      <c r="B49" s="292"/>
      <c r="C49" s="292"/>
      <c r="D49" s="292"/>
      <c r="E49" s="292"/>
      <c r="F49" s="292"/>
      <c r="G49" s="292"/>
      <c r="H49" s="296"/>
    </row>
    <row r="50" spans="1:8" ht="34.5" customHeight="1" x14ac:dyDescent="0.2">
      <c r="A50" s="199" t="s">
        <v>39</v>
      </c>
      <c r="B50" s="163" t="s">
        <v>41</v>
      </c>
      <c r="C50" s="190"/>
      <c r="D50" s="190"/>
      <c r="E50" s="188"/>
      <c r="F50" s="188"/>
      <c r="G50" s="188"/>
      <c r="H50" s="189"/>
    </row>
    <row r="51" spans="1:8" ht="218.85" customHeight="1" x14ac:dyDescent="0.2">
      <c r="A51" s="295" t="s">
        <v>198</v>
      </c>
      <c r="B51" s="292"/>
      <c r="C51" s="292"/>
      <c r="D51" s="292"/>
      <c r="E51" s="292"/>
      <c r="F51" s="292"/>
      <c r="G51" s="292"/>
      <c r="H51" s="296"/>
    </row>
    <row r="52" spans="1:8" ht="26.1" customHeight="1" x14ac:dyDescent="0.2">
      <c r="A52" s="199" t="s">
        <v>61</v>
      </c>
      <c r="B52" s="163" t="s">
        <v>64</v>
      </c>
      <c r="C52" s="188"/>
      <c r="D52" s="188"/>
      <c r="E52" s="188"/>
      <c r="F52" s="188"/>
      <c r="G52" s="188"/>
      <c r="H52" s="189"/>
    </row>
    <row r="53" spans="1:8" ht="98.45" customHeight="1" x14ac:dyDescent="0.2">
      <c r="A53" s="295" t="s">
        <v>199</v>
      </c>
      <c r="B53" s="292"/>
      <c r="C53" s="292"/>
      <c r="D53" s="292"/>
      <c r="E53" s="292"/>
      <c r="F53" s="292"/>
      <c r="G53" s="292"/>
      <c r="H53" s="296"/>
    </row>
    <row r="54" spans="1:8" ht="32.1" customHeight="1" x14ac:dyDescent="0.2">
      <c r="A54" s="199" t="s">
        <v>63</v>
      </c>
      <c r="B54" s="163" t="s">
        <v>80</v>
      </c>
      <c r="C54" s="191"/>
      <c r="D54" s="190"/>
      <c r="E54" s="309"/>
      <c r="F54" s="309"/>
      <c r="G54" s="309"/>
      <c r="H54" s="310"/>
    </row>
    <row r="55" spans="1:8" ht="107.45" customHeight="1" x14ac:dyDescent="0.2">
      <c r="A55" s="295" t="s">
        <v>201</v>
      </c>
      <c r="B55" s="292"/>
      <c r="C55" s="292"/>
      <c r="D55" s="292"/>
      <c r="E55" s="292"/>
      <c r="F55" s="292"/>
      <c r="G55" s="292"/>
      <c r="H55" s="296"/>
    </row>
    <row r="56" spans="1:8" ht="25.5" customHeight="1" x14ac:dyDescent="0.2">
      <c r="A56" s="186" t="s">
        <v>151</v>
      </c>
      <c r="B56" s="192" t="s">
        <v>143</v>
      </c>
      <c r="C56" s="188"/>
      <c r="D56" s="188"/>
      <c r="E56" s="188"/>
      <c r="F56" s="188"/>
      <c r="G56" s="188"/>
      <c r="H56" s="189"/>
    </row>
    <row r="57" spans="1:8" ht="66.95" customHeight="1" x14ac:dyDescent="0.2">
      <c r="A57" s="295" t="s">
        <v>205</v>
      </c>
      <c r="B57" s="300"/>
      <c r="C57" s="300"/>
      <c r="D57" s="300"/>
      <c r="E57" s="300"/>
      <c r="F57" s="300"/>
      <c r="G57" s="300"/>
      <c r="H57" s="301"/>
    </row>
    <row r="58" spans="1:8" ht="26.1" customHeight="1" x14ac:dyDescent="0.2">
      <c r="A58" s="176" t="s">
        <v>152</v>
      </c>
      <c r="B58" s="193" t="s">
        <v>42</v>
      </c>
      <c r="C58" s="187"/>
      <c r="D58" s="187"/>
      <c r="E58" s="188"/>
      <c r="F58" s="188"/>
      <c r="G58" s="188"/>
      <c r="H58" s="189"/>
    </row>
    <row r="59" spans="1:8" ht="36.950000000000003" customHeight="1" x14ac:dyDescent="0.2">
      <c r="A59" s="295" t="s">
        <v>131</v>
      </c>
      <c r="B59" s="292"/>
      <c r="C59" s="292"/>
      <c r="D59" s="292"/>
      <c r="E59" s="292"/>
      <c r="F59" s="292"/>
      <c r="G59" s="292"/>
      <c r="H59" s="296"/>
    </row>
    <row r="60" spans="1:8" ht="26.45" customHeight="1" x14ac:dyDescent="0.2">
      <c r="A60" s="176" t="s">
        <v>153</v>
      </c>
      <c r="B60" s="193" t="s">
        <v>88</v>
      </c>
      <c r="C60" s="194"/>
      <c r="D60" s="194"/>
      <c r="E60" s="195"/>
      <c r="F60" s="195"/>
      <c r="G60" s="195"/>
      <c r="H60" s="196"/>
    </row>
    <row r="61" spans="1:8" ht="40.5" customHeight="1" x14ac:dyDescent="0.2">
      <c r="A61" s="295" t="s">
        <v>89</v>
      </c>
      <c r="B61" s="292"/>
      <c r="C61" s="292"/>
      <c r="D61" s="292"/>
      <c r="E61" s="292"/>
      <c r="F61" s="292"/>
      <c r="G61" s="292"/>
      <c r="H61" s="296"/>
    </row>
    <row r="62" spans="1:8" ht="20.100000000000001" customHeight="1" x14ac:dyDescent="0.2">
      <c r="A62" s="306" t="s">
        <v>133</v>
      </c>
      <c r="B62" s="307"/>
      <c r="C62" s="307"/>
      <c r="D62" s="307"/>
      <c r="E62" s="307"/>
      <c r="F62" s="307"/>
      <c r="G62" s="307"/>
      <c r="H62" s="308"/>
    </row>
    <row r="63" spans="1:8" ht="39" customHeight="1" x14ac:dyDescent="0.2">
      <c r="A63" s="297" t="s">
        <v>132</v>
      </c>
      <c r="B63" s="297"/>
      <c r="C63" s="297"/>
      <c r="D63" s="297"/>
      <c r="E63" s="297"/>
      <c r="F63" s="297"/>
      <c r="G63" s="297"/>
      <c r="H63" s="298"/>
    </row>
    <row r="64" spans="1:8" ht="80.099999999999994" customHeight="1" x14ac:dyDescent="0.2">
      <c r="A64" s="297" t="s">
        <v>154</v>
      </c>
      <c r="B64" s="297"/>
      <c r="C64" s="297"/>
      <c r="D64" s="297"/>
      <c r="E64" s="297"/>
      <c r="F64" s="297"/>
      <c r="G64" s="297"/>
      <c r="H64" s="298"/>
    </row>
    <row r="65" spans="1:8" ht="20.100000000000001" customHeight="1" x14ac:dyDescent="0.2">
      <c r="A65" s="306" t="s">
        <v>134</v>
      </c>
      <c r="B65" s="307"/>
      <c r="C65" s="307"/>
      <c r="D65" s="307"/>
      <c r="E65" s="307"/>
      <c r="F65" s="307"/>
      <c r="G65" s="307"/>
      <c r="H65" s="308"/>
    </row>
    <row r="66" spans="1:8" ht="39.6" customHeight="1" x14ac:dyDescent="0.2">
      <c r="A66" s="290" t="s">
        <v>190</v>
      </c>
      <c r="B66" s="290"/>
      <c r="C66" s="290"/>
      <c r="D66" s="290"/>
      <c r="E66" s="290"/>
      <c r="F66" s="290"/>
      <c r="G66" s="290"/>
      <c r="H66" s="291"/>
    </row>
    <row r="67" spans="1:8" ht="50.1" customHeight="1" x14ac:dyDescent="0.2"/>
  </sheetData>
  <sheetProtection algorithmName="SHA-512" hashValue="bMGiHuyu+RgquQ526yE8OuFuULubJz7EYf/c+h0A/UB5657KZcOLqNwDgcUF6ZG0BU/1OAAcGH+X89ig+fq43Q==" saltValue="vf7NXv7mILv50FlvlSFQbw==" spinCount="100000" sheet="1" objects="1" scenarios="1"/>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53">
    <mergeCell ref="B14:H14"/>
    <mergeCell ref="B13:H13"/>
    <mergeCell ref="A49:H49"/>
    <mergeCell ref="A51:H51"/>
    <mergeCell ref="A53:H53"/>
    <mergeCell ref="B22:H22"/>
    <mergeCell ref="B23:H23"/>
    <mergeCell ref="B24:H24"/>
    <mergeCell ref="A17:H17"/>
    <mergeCell ref="B18:H18"/>
    <mergeCell ref="B19:H19"/>
    <mergeCell ref="B20:H20"/>
    <mergeCell ref="B21:H21"/>
    <mergeCell ref="B25:H25"/>
    <mergeCell ref="A16:H16"/>
    <mergeCell ref="A15:H15"/>
    <mergeCell ref="E41:H41"/>
    <mergeCell ref="A43:H43"/>
    <mergeCell ref="A47:H47"/>
    <mergeCell ref="A27:H27"/>
    <mergeCell ref="E31:H31"/>
    <mergeCell ref="B33:C33"/>
    <mergeCell ref="E34:H34"/>
    <mergeCell ref="E30:H30"/>
    <mergeCell ref="E33:H33"/>
    <mergeCell ref="A66:H66"/>
    <mergeCell ref="E40:H40"/>
    <mergeCell ref="A61:H61"/>
    <mergeCell ref="A64:H64"/>
    <mergeCell ref="E37:H37"/>
    <mergeCell ref="A45:H45"/>
    <mergeCell ref="A57:H57"/>
    <mergeCell ref="A59:H59"/>
    <mergeCell ref="B37:D37"/>
    <mergeCell ref="B38:D38"/>
    <mergeCell ref="E38:H38"/>
    <mergeCell ref="A63:H63"/>
    <mergeCell ref="A55:H55"/>
    <mergeCell ref="A62:H62"/>
    <mergeCell ref="A65:H65"/>
    <mergeCell ref="E54:H54"/>
    <mergeCell ref="A2:C2"/>
    <mergeCell ref="F2:H2"/>
    <mergeCell ref="A3:H3"/>
    <mergeCell ref="A5:H5"/>
    <mergeCell ref="B12:H12"/>
    <mergeCell ref="B8:H8"/>
    <mergeCell ref="B9:H9"/>
    <mergeCell ref="B10:H10"/>
    <mergeCell ref="B7:H7"/>
    <mergeCell ref="B11:H11"/>
    <mergeCell ref="B6:H6"/>
    <mergeCell ref="A4:H4"/>
  </mergeCells>
  <phoneticPr fontId="28"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46"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5703125" style="2" customWidth="1"/>
    <col min="7" max="7" width="18.7109375" style="55" customWidth="1"/>
    <col min="8" max="8" width="32" style="2" customWidth="1"/>
    <col min="9" max="9" width="22.5703125" style="2" customWidth="1"/>
    <col min="10" max="10" width="7.5703125" style="2" customWidth="1"/>
    <col min="11" max="16384" width="10.85546875" style="2"/>
  </cols>
  <sheetData>
    <row r="1" spans="1:7" ht="52.5" customHeight="1" thickBot="1" x14ac:dyDescent="0.25">
      <c r="A1" s="331" t="s">
        <v>215</v>
      </c>
      <c r="B1" s="332"/>
      <c r="C1" s="332"/>
      <c r="D1" s="332"/>
      <c r="E1" s="332"/>
      <c r="F1" s="332"/>
      <c r="G1" s="333"/>
    </row>
    <row r="2" spans="1:7" ht="20.100000000000001" customHeight="1" x14ac:dyDescent="0.2">
      <c r="A2" s="50"/>
      <c r="B2" s="51"/>
      <c r="C2" s="51"/>
      <c r="D2" s="51"/>
      <c r="E2" s="51"/>
      <c r="F2" s="51"/>
      <c r="G2" s="52"/>
    </row>
    <row r="3" spans="1:7" ht="20.100000000000001" customHeight="1" thickBot="1" x14ac:dyDescent="0.25">
      <c r="A3" s="87" t="s">
        <v>43</v>
      </c>
      <c r="B3" s="11"/>
      <c r="C3" s="328"/>
      <c r="D3" s="329"/>
      <c r="E3" s="329"/>
      <c r="F3" s="51"/>
      <c r="G3" s="52"/>
    </row>
    <row r="4" spans="1:7" ht="18" customHeight="1" thickBot="1" x14ac:dyDescent="0.25">
      <c r="A4" s="87" t="s">
        <v>44</v>
      </c>
      <c r="C4" s="392"/>
      <c r="D4" s="382"/>
      <c r="E4" s="383"/>
      <c r="G4" s="54"/>
    </row>
    <row r="5" spans="1:7" ht="18" customHeight="1" thickBot="1" x14ac:dyDescent="0.25">
      <c r="A5" s="89" t="s">
        <v>32</v>
      </c>
      <c r="C5" s="379"/>
      <c r="D5" s="393"/>
      <c r="E5" s="394"/>
    </row>
    <row r="6" spans="1:7" ht="18" customHeight="1" thickBot="1" x14ac:dyDescent="0.25">
      <c r="A6" s="89" t="s">
        <v>45</v>
      </c>
      <c r="C6" s="379"/>
      <c r="D6" s="380"/>
      <c r="E6" s="381"/>
    </row>
    <row r="7" spans="1:7" ht="18" customHeight="1" thickBot="1" x14ac:dyDescent="0.25">
      <c r="A7" s="90" t="s">
        <v>21</v>
      </c>
      <c r="C7" s="379"/>
      <c r="D7" s="380"/>
      <c r="E7" s="381"/>
    </row>
    <row r="8" spans="1:7" ht="50.1" customHeight="1" thickBot="1" x14ac:dyDescent="0.25">
      <c r="B8" s="56"/>
      <c r="F8" s="324" t="s">
        <v>183</v>
      </c>
      <c r="G8" s="324"/>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6" t="s">
        <v>50</v>
      </c>
      <c r="B11" s="106" t="s">
        <v>68</v>
      </c>
      <c r="C11" s="347" t="s">
        <v>66</v>
      </c>
      <c r="D11" s="348"/>
      <c r="E11" s="349"/>
      <c r="F11" s="98"/>
      <c r="G11" s="272"/>
    </row>
    <row r="12" spans="1:7" ht="20.100000000000001" customHeight="1" x14ac:dyDescent="0.25">
      <c r="A12" s="357"/>
      <c r="B12" s="350" t="s">
        <v>161</v>
      </c>
      <c r="C12" s="202"/>
      <c r="D12" s="203"/>
      <c r="E12" s="204"/>
      <c r="F12" s="205">
        <f t="shared" ref="F12:F20" si="0">D12*E12</f>
        <v>0</v>
      </c>
      <c r="G12" s="273"/>
    </row>
    <row r="13" spans="1:7" ht="20.100000000000001" customHeight="1" x14ac:dyDescent="0.25">
      <c r="A13" s="357"/>
      <c r="B13" s="350"/>
      <c r="C13" s="202"/>
      <c r="D13" s="203"/>
      <c r="E13" s="204"/>
      <c r="F13" s="205">
        <f t="shared" si="0"/>
        <v>0</v>
      </c>
      <c r="G13" s="273"/>
    </row>
    <row r="14" spans="1:7" ht="20.100000000000001" customHeight="1" x14ac:dyDescent="0.25">
      <c r="A14" s="357"/>
      <c r="B14" s="351"/>
      <c r="C14" s="202"/>
      <c r="D14" s="203"/>
      <c r="E14" s="204"/>
      <c r="F14" s="205">
        <f t="shared" si="0"/>
        <v>0</v>
      </c>
      <c r="G14" s="273"/>
    </row>
    <row r="15" spans="1:7" ht="20.100000000000001" customHeight="1" x14ac:dyDescent="0.25">
      <c r="A15" s="358"/>
      <c r="B15" s="355" t="s">
        <v>162</v>
      </c>
      <c r="C15" s="206"/>
      <c r="D15" s="206"/>
      <c r="E15" s="207"/>
      <c r="F15" s="208">
        <f t="shared" si="0"/>
        <v>0</v>
      </c>
      <c r="G15" s="273"/>
    </row>
    <row r="16" spans="1:7"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IF($G19="","Attention la case G n'est pas remplie","ok")</f>
        <v>Attention la case G n'est pas remplie</v>
      </c>
    </row>
    <row r="20" spans="1:8" ht="20.100000000000001" customHeight="1" x14ac:dyDescent="0.25">
      <c r="A20" s="358"/>
      <c r="B20" s="350"/>
      <c r="C20" s="206"/>
      <c r="D20" s="206"/>
      <c r="E20" s="207"/>
      <c r="F20" s="208">
        <f t="shared" si="0"/>
        <v>0</v>
      </c>
      <c r="G20" s="262"/>
      <c r="H20" s="42" t="str">
        <f>IF($G20="","Attention la case G n'est pas remplie","ok")</f>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1">D23*E23</f>
        <v>0</v>
      </c>
      <c r="G23" s="216"/>
      <c r="H23" s="258"/>
    </row>
    <row r="24" spans="1:8" ht="20.100000000000001" customHeight="1" x14ac:dyDescent="0.2">
      <c r="A24" s="358"/>
      <c r="B24" s="353"/>
      <c r="C24" s="210"/>
      <c r="D24" s="210"/>
      <c r="E24" s="210"/>
      <c r="F24" s="215">
        <f t="shared" si="1"/>
        <v>0</v>
      </c>
      <c r="G24" s="216"/>
      <c r="H24" s="258"/>
    </row>
    <row r="25" spans="1:8" ht="20.100000000000001" customHeight="1" x14ac:dyDescent="0.2">
      <c r="A25" s="358"/>
      <c r="B25" s="354"/>
      <c r="C25" s="210"/>
      <c r="D25" s="210"/>
      <c r="E25" s="210"/>
      <c r="F25" s="215">
        <f t="shared" si="1"/>
        <v>0</v>
      </c>
      <c r="G25" s="216"/>
      <c r="H25" s="258"/>
    </row>
    <row r="26" spans="1:8" ht="20.100000000000001" customHeight="1" x14ac:dyDescent="0.2">
      <c r="A26" s="358"/>
      <c r="B26" s="355" t="s">
        <v>167</v>
      </c>
      <c r="C26" s="210"/>
      <c r="D26" s="210"/>
      <c r="E26" s="210"/>
      <c r="F26" s="208">
        <f t="shared" si="1"/>
        <v>0</v>
      </c>
      <c r="G26" s="262"/>
      <c r="H26" s="42" t="str">
        <f>IF($G26="","Attention la case G n'est pas remplie","ok")</f>
        <v>Attention la case G n'est pas remplie</v>
      </c>
    </row>
    <row r="27" spans="1:8" ht="20.100000000000001" customHeight="1" x14ac:dyDescent="0.2">
      <c r="A27" s="358"/>
      <c r="B27" s="350"/>
      <c r="C27" s="210"/>
      <c r="D27" s="210"/>
      <c r="E27" s="210"/>
      <c r="F27" s="208">
        <f t="shared" si="1"/>
        <v>0</v>
      </c>
      <c r="G27" s="262"/>
      <c r="H27" s="42" t="str">
        <f>IF($G27="","Attention la case G n'est pas remplie","ok")</f>
        <v>Attention la case G n'est pas remplie</v>
      </c>
    </row>
    <row r="28" spans="1:8" ht="20.100000000000001" customHeight="1" x14ac:dyDescent="0.2">
      <c r="A28" s="358"/>
      <c r="B28" s="350"/>
      <c r="C28" s="210"/>
      <c r="D28" s="210"/>
      <c r="E28" s="210"/>
      <c r="F28" s="208">
        <f t="shared" si="1"/>
        <v>0</v>
      </c>
      <c r="G28" s="262"/>
      <c r="H28" s="42" t="str">
        <f>IF($G28="","Attention la case G n'est pas remplie","ok")</f>
        <v>Attention la case G n'est pas remplie</v>
      </c>
    </row>
    <row r="29" spans="1:8" ht="20.100000000000001" customHeight="1" x14ac:dyDescent="0.2">
      <c r="A29" s="357"/>
      <c r="B29" s="352" t="s">
        <v>166</v>
      </c>
      <c r="C29" s="217"/>
      <c r="D29" s="210"/>
      <c r="E29" s="210"/>
      <c r="F29" s="218">
        <f t="shared" si="1"/>
        <v>0</v>
      </c>
      <c r="G29" s="216"/>
      <c r="H29" s="258"/>
    </row>
    <row r="30" spans="1:8" ht="20.100000000000001" customHeight="1" x14ac:dyDescent="0.2">
      <c r="A30" s="357"/>
      <c r="B30" s="353"/>
      <c r="C30" s="217"/>
      <c r="D30" s="210"/>
      <c r="E30" s="210"/>
      <c r="F30" s="218">
        <f t="shared" si="1"/>
        <v>0</v>
      </c>
      <c r="G30" s="216"/>
      <c r="H30" s="258"/>
    </row>
    <row r="31" spans="1:8" ht="20.100000000000001" customHeight="1" x14ac:dyDescent="0.2">
      <c r="A31" s="357"/>
      <c r="B31" s="354"/>
      <c r="C31" s="217"/>
      <c r="D31" s="210"/>
      <c r="E31" s="210"/>
      <c r="F31" s="218">
        <f t="shared" si="1"/>
        <v>0</v>
      </c>
      <c r="G31" s="216"/>
      <c r="H31" s="258"/>
    </row>
    <row r="32" spans="1:8" ht="20.100000000000001" customHeight="1" x14ac:dyDescent="0.2">
      <c r="A32" s="358"/>
      <c r="B32" s="355" t="s">
        <v>168</v>
      </c>
      <c r="C32" s="210"/>
      <c r="D32" s="210"/>
      <c r="E32" s="210"/>
      <c r="F32" s="218">
        <f t="shared" si="1"/>
        <v>0</v>
      </c>
      <c r="G32" s="262"/>
      <c r="H32" s="42" t="str">
        <f>IF($G32="","Attention la case G n'est pas remplie","ok")</f>
        <v>Attention la case G n'est pas remplie</v>
      </c>
    </row>
    <row r="33" spans="1:8" ht="20.100000000000001" customHeight="1" x14ac:dyDescent="0.2">
      <c r="A33" s="358"/>
      <c r="B33" s="350"/>
      <c r="C33" s="219"/>
      <c r="D33" s="219"/>
      <c r="E33" s="219"/>
      <c r="F33" s="218">
        <f t="shared" si="1"/>
        <v>0</v>
      </c>
      <c r="G33" s="263"/>
      <c r="H33" s="42" t="str">
        <f>IF($G33="","Attention la case G n'est pas remplie","ok")</f>
        <v>Attention la case G n'est pas remplie</v>
      </c>
    </row>
    <row r="34" spans="1:8" ht="20.100000000000001" customHeight="1" x14ac:dyDescent="0.2">
      <c r="A34" s="358"/>
      <c r="B34" s="350"/>
      <c r="C34" s="219"/>
      <c r="D34" s="219"/>
      <c r="E34" s="219"/>
      <c r="F34" s="218">
        <f t="shared" si="1"/>
        <v>0</v>
      </c>
      <c r="G34" s="264"/>
      <c r="H34" s="42" t="str">
        <f>IF($G34="","Attention la case G n'est pas remplie","ok")</f>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180</v>
      </c>
      <c r="B44" s="345"/>
      <c r="C44" s="345"/>
      <c r="D44" s="345"/>
      <c r="E44" s="346"/>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c r="A52" s="5"/>
      <c r="B52" s="14"/>
      <c r="C52" s="5"/>
      <c r="D52" s="5"/>
      <c r="E52" s="5"/>
      <c r="F52" s="5"/>
      <c r="G52" s="13"/>
    </row>
    <row r="53" spans="1:7" ht="58.5" customHeight="1" x14ac:dyDescent="0.2">
      <c r="D53" s="362" t="s">
        <v>99</v>
      </c>
      <c r="E53" s="363"/>
      <c r="F53" s="363"/>
      <c r="G53" s="364"/>
    </row>
    <row r="54" spans="1:7" ht="59.25" customHeight="1" thickBot="1" x14ac:dyDescent="0.25">
      <c r="D54" s="365"/>
      <c r="E54" s="366"/>
      <c r="F54" s="366"/>
      <c r="G54" s="367"/>
    </row>
    <row r="57" spans="1:7" ht="39" customHeight="1" thickBot="1" x14ac:dyDescent="0.25">
      <c r="A57" s="395" t="s">
        <v>172</v>
      </c>
      <c r="B57" s="396"/>
      <c r="C57" s="396"/>
      <c r="D57" s="396"/>
      <c r="E57" s="396"/>
      <c r="F57" s="396"/>
      <c r="G57" s="396"/>
    </row>
    <row r="58" spans="1:7" ht="39" customHeight="1" thickBot="1" x14ac:dyDescent="0.25">
      <c r="A58" s="371" t="s">
        <v>91</v>
      </c>
      <c r="B58" s="372"/>
      <c r="C58" s="372"/>
      <c r="D58" s="372"/>
      <c r="E58" s="372"/>
      <c r="F58" s="372"/>
      <c r="G58" s="373"/>
    </row>
    <row r="59" spans="1:7" ht="140.1" customHeight="1" thickBot="1" x14ac:dyDescent="0.25">
      <c r="A59" s="368"/>
      <c r="B59" s="369"/>
      <c r="C59" s="369"/>
      <c r="D59" s="369"/>
      <c r="E59" s="369"/>
      <c r="F59" s="369"/>
      <c r="G59" s="370"/>
    </row>
    <row r="60" spans="1:7" ht="39" customHeight="1" thickBot="1" x14ac:dyDescent="0.25">
      <c r="A60" s="359" t="s">
        <v>92</v>
      </c>
      <c r="B60" s="360"/>
      <c r="C60" s="360"/>
      <c r="D60" s="360"/>
      <c r="E60" s="360"/>
      <c r="F60" s="360"/>
      <c r="G60" s="361"/>
    </row>
    <row r="61" spans="1:7" ht="140.1" customHeight="1" thickBot="1" x14ac:dyDescent="0.25">
      <c r="A61" s="368"/>
      <c r="B61" s="369"/>
      <c r="C61" s="369"/>
      <c r="D61" s="369"/>
      <c r="E61" s="369"/>
      <c r="F61" s="369"/>
      <c r="G61" s="370"/>
    </row>
    <row r="62" spans="1:7" ht="39" customHeight="1" thickBot="1" x14ac:dyDescent="0.25">
      <c r="A62" s="374" t="s">
        <v>90</v>
      </c>
      <c r="B62" s="375"/>
      <c r="C62" s="375"/>
      <c r="D62" s="375"/>
      <c r="E62" s="375"/>
      <c r="F62" s="375"/>
      <c r="G62" s="376"/>
    </row>
    <row r="63" spans="1:7" ht="140.1" customHeight="1" thickBot="1" x14ac:dyDescent="0.25">
      <c r="A63" s="368"/>
      <c r="B63" s="369"/>
      <c r="C63" s="369"/>
      <c r="D63" s="369"/>
      <c r="E63" s="369"/>
      <c r="F63" s="369"/>
      <c r="G63" s="370"/>
    </row>
    <row r="64" spans="1:7"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ienk5TqBXgK98t12UrAFUyXszW2IgxNVntfRq2d2RC/bQ6Vh22bhTyUdXhFELj1JDYOO36uIrbTutED4KiRKHg==" saltValue="hX3DR5bdDz+55XbLTvkqZw=="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8"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34" zoomScaleNormal="100" zoomScaleSheetLayoutView="100" workbookViewId="0">
      <selection activeCell="E38" sqref="E38"/>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1.5703125" style="2" customWidth="1"/>
    <col min="7" max="7" width="18.7109375" style="55" customWidth="1"/>
    <col min="8" max="8" width="32.85546875" style="2" customWidth="1"/>
    <col min="9" max="9" width="23.28515625" style="2" customWidth="1"/>
    <col min="10" max="10" width="6.85546875" style="2" customWidth="1"/>
    <col min="11" max="16384" width="10.85546875" style="2"/>
  </cols>
  <sheetData>
    <row r="1" spans="1:7" ht="52.5" customHeight="1" thickBot="1" x14ac:dyDescent="0.25">
      <c r="A1" s="331" t="s">
        <v>216</v>
      </c>
      <c r="B1" s="332"/>
      <c r="C1" s="332"/>
      <c r="D1" s="332"/>
      <c r="E1" s="332"/>
      <c r="F1" s="332"/>
      <c r="G1" s="333"/>
    </row>
    <row r="2" spans="1:7" ht="20.100000000000001" customHeight="1" x14ac:dyDescent="0.2">
      <c r="A2" s="50"/>
      <c r="B2" s="51"/>
      <c r="C2" s="51"/>
      <c r="D2" s="51"/>
      <c r="E2" s="51"/>
      <c r="F2" s="51"/>
      <c r="G2" s="52"/>
    </row>
    <row r="3" spans="1:7" ht="20.100000000000001" customHeight="1" thickBot="1" x14ac:dyDescent="0.25">
      <c r="A3" s="87" t="s">
        <v>43</v>
      </c>
      <c r="B3" s="11"/>
      <c r="C3" s="328"/>
      <c r="D3" s="329"/>
      <c r="E3" s="329"/>
      <c r="F3" s="51"/>
      <c r="G3" s="52"/>
    </row>
    <row r="4" spans="1:7" ht="18" customHeight="1" thickBot="1" x14ac:dyDescent="0.25">
      <c r="A4" s="87" t="s">
        <v>44</v>
      </c>
      <c r="C4" s="392"/>
      <c r="D4" s="382"/>
      <c r="E4" s="383"/>
      <c r="G4" s="54"/>
    </row>
    <row r="5" spans="1:7" ht="18" customHeight="1" thickBot="1" x14ac:dyDescent="0.25">
      <c r="A5" s="89" t="s">
        <v>32</v>
      </c>
      <c r="C5" s="379"/>
      <c r="D5" s="393"/>
      <c r="E5" s="394"/>
    </row>
    <row r="6" spans="1:7" ht="18" customHeight="1" thickBot="1" x14ac:dyDescent="0.25">
      <c r="A6" s="89" t="s">
        <v>45</v>
      </c>
      <c r="C6" s="379"/>
      <c r="D6" s="380"/>
      <c r="E6" s="381"/>
    </row>
    <row r="7" spans="1:7" ht="18" customHeight="1" thickBot="1" x14ac:dyDescent="0.25">
      <c r="A7" s="90" t="s">
        <v>21</v>
      </c>
      <c r="C7" s="379"/>
      <c r="D7" s="380"/>
      <c r="E7" s="381"/>
    </row>
    <row r="8" spans="1:7" ht="38.1" customHeight="1" thickBot="1" x14ac:dyDescent="0.25">
      <c r="B8" s="56"/>
      <c r="F8" s="324" t="s">
        <v>183</v>
      </c>
      <c r="G8" s="324"/>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6" t="s">
        <v>50</v>
      </c>
      <c r="B11" s="106" t="s">
        <v>68</v>
      </c>
      <c r="C11" s="347" t="s">
        <v>66</v>
      </c>
      <c r="D11" s="348"/>
      <c r="E11" s="349"/>
      <c r="F11" s="98"/>
      <c r="G11" s="272"/>
    </row>
    <row r="12" spans="1:7" ht="20.100000000000001" customHeight="1" x14ac:dyDescent="0.25">
      <c r="A12" s="357"/>
      <c r="B12" s="350" t="s">
        <v>161</v>
      </c>
      <c r="C12" s="202"/>
      <c r="D12" s="203"/>
      <c r="E12" s="204"/>
      <c r="F12" s="205">
        <f t="shared" ref="F12:F20" si="0">D12*E12</f>
        <v>0</v>
      </c>
      <c r="G12" s="273"/>
    </row>
    <row r="13" spans="1:7" ht="20.100000000000001" customHeight="1" x14ac:dyDescent="0.25">
      <c r="A13" s="357"/>
      <c r="B13" s="350"/>
      <c r="C13" s="202"/>
      <c r="D13" s="203"/>
      <c r="E13" s="204"/>
      <c r="F13" s="205">
        <f t="shared" si="0"/>
        <v>0</v>
      </c>
      <c r="G13" s="273"/>
    </row>
    <row r="14" spans="1:7" ht="20.100000000000001" customHeight="1" x14ac:dyDescent="0.25">
      <c r="A14" s="357"/>
      <c r="B14" s="351"/>
      <c r="C14" s="202"/>
      <c r="D14" s="203"/>
      <c r="E14" s="204"/>
      <c r="F14" s="205">
        <f t="shared" si="0"/>
        <v>0</v>
      </c>
      <c r="G14" s="273"/>
    </row>
    <row r="15" spans="1:7" ht="20.100000000000001" customHeight="1" x14ac:dyDescent="0.25">
      <c r="A15" s="358"/>
      <c r="B15" s="355" t="s">
        <v>162</v>
      </c>
      <c r="C15" s="206"/>
      <c r="D15" s="206"/>
      <c r="E15" s="207"/>
      <c r="F15" s="208">
        <f t="shared" si="0"/>
        <v>0</v>
      </c>
      <c r="G15" s="273"/>
    </row>
    <row r="16" spans="1:7"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IF($G19="","Attention la case G n'est pas remplie","ok")</f>
        <v>Attention la case G n'est pas remplie</v>
      </c>
    </row>
    <row r="20" spans="1:8" ht="20.100000000000001" customHeight="1" x14ac:dyDescent="0.25">
      <c r="A20" s="358"/>
      <c r="B20" s="350"/>
      <c r="C20" s="206"/>
      <c r="D20" s="206"/>
      <c r="E20" s="207"/>
      <c r="F20" s="208">
        <f t="shared" si="0"/>
        <v>0</v>
      </c>
      <c r="G20" s="262"/>
      <c r="H20" s="42" t="str">
        <f>IF($G20="","Attention la case G n'est pas remplie","ok")</f>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1">D23*E23</f>
        <v>0</v>
      </c>
      <c r="G23" s="216"/>
      <c r="H23" s="258"/>
    </row>
    <row r="24" spans="1:8" ht="20.100000000000001" customHeight="1" x14ac:dyDescent="0.2">
      <c r="A24" s="358"/>
      <c r="B24" s="353"/>
      <c r="C24" s="210"/>
      <c r="D24" s="210"/>
      <c r="E24" s="210"/>
      <c r="F24" s="215">
        <f t="shared" si="1"/>
        <v>0</v>
      </c>
      <c r="G24" s="216"/>
      <c r="H24" s="258"/>
    </row>
    <row r="25" spans="1:8" ht="20.100000000000001" customHeight="1" x14ac:dyDescent="0.2">
      <c r="A25" s="358"/>
      <c r="B25" s="354"/>
      <c r="C25" s="210"/>
      <c r="D25" s="210"/>
      <c r="E25" s="210"/>
      <c r="F25" s="215">
        <f t="shared" si="1"/>
        <v>0</v>
      </c>
      <c r="G25" s="216"/>
      <c r="H25" s="258"/>
    </row>
    <row r="26" spans="1:8" ht="20.100000000000001" customHeight="1" x14ac:dyDescent="0.2">
      <c r="A26" s="358"/>
      <c r="B26" s="355" t="s">
        <v>167</v>
      </c>
      <c r="C26" s="210"/>
      <c r="D26" s="210"/>
      <c r="E26" s="210"/>
      <c r="F26" s="208">
        <f t="shared" si="1"/>
        <v>0</v>
      </c>
      <c r="G26" s="262"/>
      <c r="H26" s="42" t="str">
        <f>IF($G26="","Attention la case G n'est pas remplie","ok")</f>
        <v>Attention la case G n'est pas remplie</v>
      </c>
    </row>
    <row r="27" spans="1:8" ht="20.100000000000001" customHeight="1" x14ac:dyDescent="0.2">
      <c r="A27" s="358"/>
      <c r="B27" s="350"/>
      <c r="C27" s="210"/>
      <c r="D27" s="210"/>
      <c r="E27" s="210"/>
      <c r="F27" s="208">
        <f t="shared" si="1"/>
        <v>0</v>
      </c>
      <c r="G27" s="262"/>
      <c r="H27" s="42" t="str">
        <f>IF($G27="","Attention la case G n'est pas remplie","ok")</f>
        <v>Attention la case G n'est pas remplie</v>
      </c>
    </row>
    <row r="28" spans="1:8" ht="20.100000000000001" customHeight="1" x14ac:dyDescent="0.2">
      <c r="A28" s="358"/>
      <c r="B28" s="350"/>
      <c r="C28" s="210"/>
      <c r="D28" s="210"/>
      <c r="E28" s="210"/>
      <c r="F28" s="208">
        <f t="shared" si="1"/>
        <v>0</v>
      </c>
      <c r="G28" s="262"/>
      <c r="H28" s="42" t="str">
        <f>IF($G28="","Attention la case G n'est pas remplie","ok")</f>
        <v>Attention la case G n'est pas remplie</v>
      </c>
    </row>
    <row r="29" spans="1:8" ht="20.100000000000001" customHeight="1" x14ac:dyDescent="0.2">
      <c r="A29" s="357"/>
      <c r="B29" s="352" t="s">
        <v>166</v>
      </c>
      <c r="C29" s="217"/>
      <c r="D29" s="210"/>
      <c r="E29" s="210"/>
      <c r="F29" s="218">
        <f t="shared" si="1"/>
        <v>0</v>
      </c>
      <c r="G29" s="216"/>
      <c r="H29" s="258"/>
    </row>
    <row r="30" spans="1:8" ht="20.100000000000001" customHeight="1" x14ac:dyDescent="0.2">
      <c r="A30" s="357"/>
      <c r="B30" s="353"/>
      <c r="C30" s="217"/>
      <c r="D30" s="210"/>
      <c r="E30" s="210"/>
      <c r="F30" s="218">
        <f t="shared" si="1"/>
        <v>0</v>
      </c>
      <c r="G30" s="216"/>
      <c r="H30" s="258"/>
    </row>
    <row r="31" spans="1:8" ht="20.100000000000001" customHeight="1" x14ac:dyDescent="0.2">
      <c r="A31" s="357"/>
      <c r="B31" s="354"/>
      <c r="C31" s="217"/>
      <c r="D31" s="210"/>
      <c r="E31" s="210"/>
      <c r="F31" s="218">
        <f t="shared" si="1"/>
        <v>0</v>
      </c>
      <c r="G31" s="216"/>
      <c r="H31" s="258"/>
    </row>
    <row r="32" spans="1:8" ht="20.100000000000001" customHeight="1" x14ac:dyDescent="0.2">
      <c r="A32" s="358"/>
      <c r="B32" s="355" t="s">
        <v>168</v>
      </c>
      <c r="C32" s="210"/>
      <c r="D32" s="210"/>
      <c r="E32" s="210"/>
      <c r="F32" s="218">
        <f t="shared" si="1"/>
        <v>0</v>
      </c>
      <c r="G32" s="262"/>
      <c r="H32" s="42" t="str">
        <f>IF($G32="","Attention la case G n'est pas remplie","ok")</f>
        <v>Attention la case G n'est pas remplie</v>
      </c>
    </row>
    <row r="33" spans="1:8" ht="20.100000000000001" customHeight="1" x14ac:dyDescent="0.2">
      <c r="A33" s="358"/>
      <c r="B33" s="350"/>
      <c r="C33" s="219"/>
      <c r="D33" s="219"/>
      <c r="E33" s="219"/>
      <c r="F33" s="218">
        <f t="shared" si="1"/>
        <v>0</v>
      </c>
      <c r="G33" s="263"/>
      <c r="H33" s="42" t="str">
        <f>IF($G33="","Attention la case G n'est pas remplie","ok")</f>
        <v>Attention la case G n'est pas remplie</v>
      </c>
    </row>
    <row r="34" spans="1:8" ht="20.100000000000001" customHeight="1" x14ac:dyDescent="0.2">
      <c r="A34" s="358"/>
      <c r="B34" s="350"/>
      <c r="C34" s="219"/>
      <c r="D34" s="219"/>
      <c r="E34" s="219"/>
      <c r="F34" s="218">
        <f t="shared" si="1"/>
        <v>0</v>
      </c>
      <c r="G34" s="264"/>
      <c r="H34" s="42" t="str">
        <f>IF($G34="","Attention la case G n'est pas remplie","ok")</f>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181</v>
      </c>
      <c r="B44" s="345"/>
      <c r="C44" s="345"/>
      <c r="D44" s="345"/>
      <c r="E44" s="346"/>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c r="A52" s="5"/>
      <c r="B52" s="14"/>
      <c r="C52" s="5"/>
      <c r="D52" s="5"/>
      <c r="E52" s="5"/>
      <c r="F52" s="5"/>
      <c r="G52" s="13"/>
    </row>
    <row r="53" spans="1:7" ht="58.5" customHeight="1" x14ac:dyDescent="0.2">
      <c r="D53" s="362" t="s">
        <v>99</v>
      </c>
      <c r="E53" s="363"/>
      <c r="F53" s="363"/>
      <c r="G53" s="364"/>
    </row>
    <row r="54" spans="1:7" ht="59.25" customHeight="1" thickBot="1" x14ac:dyDescent="0.25">
      <c r="D54" s="365"/>
      <c r="E54" s="366"/>
      <c r="F54" s="366"/>
      <c r="G54" s="367"/>
    </row>
    <row r="57" spans="1:7" ht="39" customHeight="1" thickBot="1" x14ac:dyDescent="0.25">
      <c r="A57" s="377" t="s">
        <v>172</v>
      </c>
      <c r="B57" s="378"/>
      <c r="C57" s="378"/>
      <c r="D57" s="378"/>
      <c r="E57" s="378"/>
      <c r="F57" s="378"/>
      <c r="G57" s="378"/>
    </row>
    <row r="58" spans="1:7" ht="39" customHeight="1" thickBot="1" x14ac:dyDescent="0.25">
      <c r="A58" s="371" t="s">
        <v>91</v>
      </c>
      <c r="B58" s="372"/>
      <c r="C58" s="372"/>
      <c r="D58" s="372"/>
      <c r="E58" s="372"/>
      <c r="F58" s="372"/>
      <c r="G58" s="373"/>
    </row>
    <row r="59" spans="1:7" ht="140.1" customHeight="1" thickBot="1" x14ac:dyDescent="0.25">
      <c r="A59" s="368"/>
      <c r="B59" s="369"/>
      <c r="C59" s="369"/>
      <c r="D59" s="369"/>
      <c r="E59" s="369"/>
      <c r="F59" s="369"/>
      <c r="G59" s="370"/>
    </row>
    <row r="60" spans="1:7" ht="39" customHeight="1" thickBot="1" x14ac:dyDescent="0.25">
      <c r="A60" s="359" t="s">
        <v>92</v>
      </c>
      <c r="B60" s="360"/>
      <c r="C60" s="360"/>
      <c r="D60" s="360"/>
      <c r="E60" s="360"/>
      <c r="F60" s="360"/>
      <c r="G60" s="361"/>
    </row>
    <row r="61" spans="1:7" ht="140.1" customHeight="1" thickBot="1" x14ac:dyDescent="0.25">
      <c r="A61" s="368"/>
      <c r="B61" s="369"/>
      <c r="C61" s="369"/>
      <c r="D61" s="369"/>
      <c r="E61" s="369"/>
      <c r="F61" s="369"/>
      <c r="G61" s="370"/>
    </row>
    <row r="62" spans="1:7" ht="39" customHeight="1" thickBot="1" x14ac:dyDescent="0.25">
      <c r="A62" s="374" t="s">
        <v>90</v>
      </c>
      <c r="B62" s="375"/>
      <c r="C62" s="375"/>
      <c r="D62" s="375"/>
      <c r="E62" s="375"/>
      <c r="F62" s="375"/>
      <c r="G62" s="376"/>
    </row>
    <row r="63" spans="1:7" ht="140.1" customHeight="1" thickBot="1" x14ac:dyDescent="0.25">
      <c r="A63" s="368"/>
      <c r="B63" s="369"/>
      <c r="C63" s="369"/>
      <c r="D63" s="369"/>
      <c r="E63" s="369"/>
      <c r="F63" s="369"/>
      <c r="G63" s="370"/>
    </row>
    <row r="64" spans="1:7"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bojtcHbbDGrCXUso2u5nYfjIXmSRC9L544ZhmtwjrQJB1TCmZspZ13+AorZxeLCeNryp96jrBLXH0rMAs6nBUQ==" saltValue="ERKJWG17xLUmPusCKSibpw=="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7"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topLeftCell="A19" zoomScaleNormal="100" zoomScaleSheetLayoutView="100" workbookViewId="0">
      <selection activeCell="D24" sqref="D24:E24"/>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5" style="2" customWidth="1"/>
    <col min="7" max="7" width="18.7109375" style="55" customWidth="1"/>
    <col min="8" max="8" width="30.5703125" style="2" customWidth="1"/>
    <col min="9" max="9" width="22.7109375" style="2" customWidth="1"/>
    <col min="10" max="10" width="8.7109375" style="2" customWidth="1"/>
    <col min="11" max="16384" width="10.85546875" style="2"/>
  </cols>
  <sheetData>
    <row r="1" spans="1:9" ht="52.5" customHeight="1" thickBot="1" x14ac:dyDescent="0.25">
      <c r="A1" s="331" t="s">
        <v>217</v>
      </c>
      <c r="B1" s="332"/>
      <c r="C1" s="332"/>
      <c r="D1" s="332"/>
      <c r="E1" s="332"/>
      <c r="F1" s="332"/>
      <c r="G1" s="333"/>
    </row>
    <row r="2" spans="1:9" ht="20.100000000000001" customHeight="1" x14ac:dyDescent="0.2">
      <c r="A2" s="50"/>
      <c r="B2" s="51"/>
      <c r="C2" s="51"/>
      <c r="D2" s="51"/>
      <c r="E2" s="51"/>
      <c r="F2" s="51"/>
      <c r="G2" s="52"/>
    </row>
    <row r="3" spans="1:9" ht="20.100000000000001" customHeight="1" thickBot="1" x14ac:dyDescent="0.25">
      <c r="A3" s="87" t="s">
        <v>43</v>
      </c>
      <c r="B3" s="11"/>
      <c r="C3" s="328"/>
      <c r="D3" s="329"/>
      <c r="E3" s="329"/>
      <c r="F3" s="51"/>
      <c r="G3" s="52"/>
    </row>
    <row r="4" spans="1:9" ht="18" customHeight="1" thickBot="1" x14ac:dyDescent="0.25">
      <c r="A4" s="87" t="s">
        <v>44</v>
      </c>
      <c r="C4" s="392"/>
      <c r="D4" s="382"/>
      <c r="E4" s="383"/>
      <c r="G4" s="54"/>
    </row>
    <row r="5" spans="1:9" ht="18" customHeight="1" thickBot="1" x14ac:dyDescent="0.25">
      <c r="A5" s="89" t="s">
        <v>32</v>
      </c>
      <c r="C5" s="379"/>
      <c r="D5" s="393"/>
      <c r="E5" s="394"/>
    </row>
    <row r="6" spans="1:9" ht="18" customHeight="1" thickBot="1" x14ac:dyDescent="0.25">
      <c r="A6" s="89" t="s">
        <v>45</v>
      </c>
      <c r="C6" s="379"/>
      <c r="D6" s="380"/>
      <c r="E6" s="381"/>
    </row>
    <row r="7" spans="1:9" ht="18" customHeight="1" thickBot="1" x14ac:dyDescent="0.25">
      <c r="A7" s="90" t="s">
        <v>21</v>
      </c>
      <c r="C7" s="379"/>
      <c r="D7" s="380"/>
      <c r="E7" s="381"/>
    </row>
    <row r="8" spans="1:9" ht="36" customHeight="1" thickBot="1" x14ac:dyDescent="0.25">
      <c r="B8" s="56"/>
      <c r="F8" s="324" t="s">
        <v>183</v>
      </c>
      <c r="G8" s="324"/>
    </row>
    <row r="9" spans="1:9" s="53" customFormat="1" ht="30" customHeight="1" thickBot="1" x14ac:dyDescent="0.3">
      <c r="A9" s="16" t="s">
        <v>47</v>
      </c>
      <c r="B9" s="17"/>
      <c r="C9" s="18"/>
      <c r="D9" s="18"/>
      <c r="E9" s="18"/>
      <c r="F9" s="19" t="s">
        <v>159</v>
      </c>
      <c r="G9" s="20" t="s">
        <v>48</v>
      </c>
    </row>
    <row r="10" spans="1:9" s="53" customFormat="1" ht="44.25" customHeight="1" x14ac:dyDescent="0.25">
      <c r="A10" s="21" t="s">
        <v>49</v>
      </c>
      <c r="B10" s="102"/>
      <c r="C10" s="22" t="s">
        <v>155</v>
      </c>
      <c r="D10" s="22" t="s">
        <v>156</v>
      </c>
      <c r="E10" s="23" t="s">
        <v>158</v>
      </c>
      <c r="F10" s="230">
        <f>+F21+F35</f>
        <v>0</v>
      </c>
      <c r="G10" s="231">
        <f>+G21+G35</f>
        <v>0</v>
      </c>
    </row>
    <row r="11" spans="1:9" ht="20.100000000000001" customHeight="1" x14ac:dyDescent="0.25">
      <c r="A11" s="356" t="s">
        <v>50</v>
      </c>
      <c r="B11" s="106" t="s">
        <v>68</v>
      </c>
      <c r="C11" s="347" t="s">
        <v>66</v>
      </c>
      <c r="D11" s="348"/>
      <c r="E11" s="349"/>
      <c r="F11" s="98"/>
      <c r="G11" s="272"/>
    </row>
    <row r="12" spans="1:9" ht="20.100000000000001" customHeight="1" x14ac:dyDescent="0.25">
      <c r="A12" s="357"/>
      <c r="B12" s="350" t="s">
        <v>161</v>
      </c>
      <c r="C12" s="202"/>
      <c r="D12" s="203"/>
      <c r="E12" s="204"/>
      <c r="F12" s="205">
        <f t="shared" ref="F12:F20" si="0">D12*E12</f>
        <v>0</v>
      </c>
      <c r="G12" s="273"/>
      <c r="I12" s="265"/>
    </row>
    <row r="13" spans="1:9" ht="20.100000000000001" customHeight="1" x14ac:dyDescent="0.25">
      <c r="A13" s="357"/>
      <c r="B13" s="350"/>
      <c r="C13" s="202"/>
      <c r="D13" s="203"/>
      <c r="E13" s="204"/>
      <c r="F13" s="205">
        <f t="shared" si="0"/>
        <v>0</v>
      </c>
      <c r="G13" s="273"/>
    </row>
    <row r="14" spans="1:9" ht="20.100000000000001" customHeight="1" x14ac:dyDescent="0.25">
      <c r="A14" s="357"/>
      <c r="B14" s="351"/>
      <c r="C14" s="202"/>
      <c r="D14" s="203"/>
      <c r="E14" s="204"/>
      <c r="F14" s="205">
        <f t="shared" si="0"/>
        <v>0</v>
      </c>
      <c r="G14" s="273"/>
    </row>
    <row r="15" spans="1:9" ht="20.100000000000001" customHeight="1" x14ac:dyDescent="0.25">
      <c r="A15" s="358"/>
      <c r="B15" s="355" t="s">
        <v>162</v>
      </c>
      <c r="C15" s="206"/>
      <c r="D15" s="206"/>
      <c r="E15" s="207"/>
      <c r="F15" s="208">
        <f t="shared" si="0"/>
        <v>0</v>
      </c>
      <c r="G15" s="273"/>
    </row>
    <row r="16" spans="1:9"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IF($G19="","Attention la case G n'est pas remplie","ok")</f>
        <v>Attention la case G n'est pas remplie</v>
      </c>
    </row>
    <row r="20" spans="1:8" ht="20.100000000000001" customHeight="1" x14ac:dyDescent="0.25">
      <c r="A20" s="358"/>
      <c r="B20" s="350"/>
      <c r="C20" s="206"/>
      <c r="D20" s="206"/>
      <c r="E20" s="207"/>
      <c r="F20" s="208">
        <f t="shared" si="0"/>
        <v>0</v>
      </c>
      <c r="G20" s="262"/>
      <c r="H20" s="42" t="str">
        <f>IF($G20="","Attention la case G n'est pas remplie","ok")</f>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1">D23*E23</f>
        <v>0</v>
      </c>
      <c r="G23" s="216"/>
      <c r="H23" s="258"/>
    </row>
    <row r="24" spans="1:8" ht="20.100000000000001" customHeight="1" x14ac:dyDescent="0.2">
      <c r="A24" s="358"/>
      <c r="B24" s="353"/>
      <c r="C24" s="210"/>
      <c r="D24" s="210"/>
      <c r="E24" s="210"/>
      <c r="F24" s="215">
        <f t="shared" si="1"/>
        <v>0</v>
      </c>
      <c r="G24" s="216"/>
      <c r="H24" s="258"/>
    </row>
    <row r="25" spans="1:8" ht="20.100000000000001" customHeight="1" x14ac:dyDescent="0.2">
      <c r="A25" s="358"/>
      <c r="B25" s="354"/>
      <c r="C25" s="210"/>
      <c r="D25" s="210"/>
      <c r="E25" s="210"/>
      <c r="F25" s="215">
        <f t="shared" si="1"/>
        <v>0</v>
      </c>
      <c r="G25" s="216"/>
      <c r="H25" s="258"/>
    </row>
    <row r="26" spans="1:8" ht="20.100000000000001" customHeight="1" x14ac:dyDescent="0.2">
      <c r="A26" s="358"/>
      <c r="B26" s="355" t="s">
        <v>167</v>
      </c>
      <c r="C26" s="210"/>
      <c r="D26" s="210"/>
      <c r="E26" s="210"/>
      <c r="F26" s="208">
        <f t="shared" si="1"/>
        <v>0</v>
      </c>
      <c r="G26" s="262"/>
      <c r="H26" s="42" t="str">
        <f>IF($G26="","Attention la case G n'est pas remplie","ok")</f>
        <v>Attention la case G n'est pas remplie</v>
      </c>
    </row>
    <row r="27" spans="1:8" ht="20.100000000000001" customHeight="1" x14ac:dyDescent="0.2">
      <c r="A27" s="358"/>
      <c r="B27" s="350"/>
      <c r="C27" s="210"/>
      <c r="D27" s="210"/>
      <c r="E27" s="210"/>
      <c r="F27" s="208">
        <f t="shared" si="1"/>
        <v>0</v>
      </c>
      <c r="G27" s="262"/>
      <c r="H27" s="42" t="str">
        <f>IF($G27="","Attention la case G n'est pas remplie","ok")</f>
        <v>Attention la case G n'est pas remplie</v>
      </c>
    </row>
    <row r="28" spans="1:8" ht="20.100000000000001" customHeight="1" x14ac:dyDescent="0.2">
      <c r="A28" s="358"/>
      <c r="B28" s="350"/>
      <c r="C28" s="210"/>
      <c r="D28" s="210"/>
      <c r="E28" s="210"/>
      <c r="F28" s="208">
        <f t="shared" si="1"/>
        <v>0</v>
      </c>
      <c r="G28" s="262"/>
      <c r="H28" s="42" t="str">
        <f>IF($G28="","Attention la case G n'est pas remplie","ok")</f>
        <v>Attention la case G n'est pas remplie</v>
      </c>
    </row>
    <row r="29" spans="1:8" ht="20.100000000000001" customHeight="1" x14ac:dyDescent="0.2">
      <c r="A29" s="357"/>
      <c r="B29" s="352" t="s">
        <v>166</v>
      </c>
      <c r="C29" s="217"/>
      <c r="D29" s="210"/>
      <c r="E29" s="210"/>
      <c r="F29" s="218">
        <f t="shared" si="1"/>
        <v>0</v>
      </c>
      <c r="G29" s="216"/>
      <c r="H29" s="258"/>
    </row>
    <row r="30" spans="1:8" ht="20.100000000000001" customHeight="1" x14ac:dyDescent="0.2">
      <c r="A30" s="357"/>
      <c r="B30" s="353"/>
      <c r="C30" s="217"/>
      <c r="D30" s="210"/>
      <c r="E30" s="210"/>
      <c r="F30" s="218">
        <f t="shared" si="1"/>
        <v>0</v>
      </c>
      <c r="G30" s="216"/>
      <c r="H30" s="258"/>
    </row>
    <row r="31" spans="1:8" ht="20.100000000000001" customHeight="1" x14ac:dyDescent="0.2">
      <c r="A31" s="357"/>
      <c r="B31" s="354"/>
      <c r="C31" s="217"/>
      <c r="D31" s="210"/>
      <c r="E31" s="210"/>
      <c r="F31" s="218">
        <f t="shared" si="1"/>
        <v>0</v>
      </c>
      <c r="G31" s="216"/>
      <c r="H31" s="258"/>
    </row>
    <row r="32" spans="1:8" ht="20.100000000000001" customHeight="1" x14ac:dyDescent="0.2">
      <c r="A32" s="358"/>
      <c r="B32" s="355" t="s">
        <v>168</v>
      </c>
      <c r="C32" s="210"/>
      <c r="D32" s="210"/>
      <c r="E32" s="210"/>
      <c r="F32" s="218">
        <f t="shared" si="1"/>
        <v>0</v>
      </c>
      <c r="G32" s="262"/>
      <c r="H32" s="42" t="str">
        <f>IF($G32="","Attention la case G n'est pas remplie","ok")</f>
        <v>Attention la case G n'est pas remplie</v>
      </c>
    </row>
    <row r="33" spans="1:8" ht="20.100000000000001" customHeight="1" x14ac:dyDescent="0.2">
      <c r="A33" s="358"/>
      <c r="B33" s="350"/>
      <c r="C33" s="219"/>
      <c r="D33" s="219"/>
      <c r="E33" s="219"/>
      <c r="F33" s="218">
        <f t="shared" si="1"/>
        <v>0</v>
      </c>
      <c r="G33" s="263"/>
      <c r="H33" s="42" t="str">
        <f>IF($G33="","Attention la case G n'est pas remplie","ok")</f>
        <v>Attention la case G n'est pas remplie</v>
      </c>
    </row>
    <row r="34" spans="1:8" ht="20.100000000000001" customHeight="1" x14ac:dyDescent="0.2">
      <c r="A34" s="358"/>
      <c r="B34" s="350"/>
      <c r="C34" s="219"/>
      <c r="D34" s="219"/>
      <c r="E34" s="219"/>
      <c r="F34" s="218">
        <f t="shared" si="1"/>
        <v>0</v>
      </c>
      <c r="G34" s="264"/>
      <c r="H34" s="42" t="str">
        <f>IF($G34="","Attention la case G n'est pas remplie","ok")</f>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182</v>
      </c>
      <c r="B44" s="345"/>
      <c r="C44" s="345"/>
      <c r="D44" s="345"/>
      <c r="E44" s="346"/>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c r="A52" s="5"/>
      <c r="B52" s="14"/>
      <c r="C52" s="5"/>
      <c r="D52" s="5"/>
      <c r="E52" s="5"/>
      <c r="F52" s="5"/>
      <c r="G52" s="13"/>
    </row>
    <row r="53" spans="1:7" ht="58.5" customHeight="1" x14ac:dyDescent="0.2">
      <c r="D53" s="362" t="s">
        <v>99</v>
      </c>
      <c r="E53" s="363"/>
      <c r="F53" s="363"/>
      <c r="G53" s="364"/>
    </row>
    <row r="54" spans="1:7" ht="59.25" customHeight="1" thickBot="1" x14ac:dyDescent="0.25">
      <c r="D54" s="365"/>
      <c r="E54" s="366"/>
      <c r="F54" s="366"/>
      <c r="G54" s="367"/>
    </row>
    <row r="57" spans="1:7" ht="39" customHeight="1" thickBot="1" x14ac:dyDescent="0.25">
      <c r="A57" s="377" t="s">
        <v>172</v>
      </c>
      <c r="B57" s="378"/>
      <c r="C57" s="378"/>
      <c r="D57" s="378"/>
      <c r="E57" s="378"/>
      <c r="F57" s="378"/>
      <c r="G57" s="378"/>
    </row>
    <row r="58" spans="1:7" ht="39" customHeight="1" thickBot="1" x14ac:dyDescent="0.25">
      <c r="A58" s="371" t="s">
        <v>91</v>
      </c>
      <c r="B58" s="372"/>
      <c r="C58" s="372"/>
      <c r="D58" s="372"/>
      <c r="E58" s="372"/>
      <c r="F58" s="372"/>
      <c r="G58" s="373"/>
    </row>
    <row r="59" spans="1:7" ht="140.1" customHeight="1" thickBot="1" x14ac:dyDescent="0.25">
      <c r="A59" s="368"/>
      <c r="B59" s="369"/>
      <c r="C59" s="369"/>
      <c r="D59" s="369"/>
      <c r="E59" s="369"/>
      <c r="F59" s="369"/>
      <c r="G59" s="370"/>
    </row>
    <row r="60" spans="1:7" ht="39" customHeight="1" thickBot="1" x14ac:dyDescent="0.25">
      <c r="A60" s="359" t="s">
        <v>92</v>
      </c>
      <c r="B60" s="360"/>
      <c r="C60" s="360"/>
      <c r="D60" s="360"/>
      <c r="E60" s="360"/>
      <c r="F60" s="360"/>
      <c r="G60" s="361"/>
    </row>
    <row r="61" spans="1:7" ht="140.1" customHeight="1" thickBot="1" x14ac:dyDescent="0.25">
      <c r="A61" s="368"/>
      <c r="B61" s="369"/>
      <c r="C61" s="369"/>
      <c r="D61" s="369"/>
      <c r="E61" s="369"/>
      <c r="F61" s="369"/>
      <c r="G61" s="370"/>
    </row>
    <row r="62" spans="1:7" ht="39" customHeight="1" thickBot="1" x14ac:dyDescent="0.25">
      <c r="A62" s="374" t="s">
        <v>90</v>
      </c>
      <c r="B62" s="375"/>
      <c r="C62" s="375"/>
      <c r="D62" s="375"/>
      <c r="E62" s="375"/>
      <c r="F62" s="375"/>
      <c r="G62" s="376"/>
    </row>
    <row r="63" spans="1:7" ht="140.1" customHeight="1" thickBot="1" x14ac:dyDescent="0.25">
      <c r="A63" s="368"/>
      <c r="B63" s="369"/>
      <c r="C63" s="369"/>
      <c r="D63" s="369"/>
      <c r="E63" s="369"/>
      <c r="F63" s="369"/>
      <c r="G63" s="370"/>
    </row>
    <row r="64" spans="1:7"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qAAGmV8o6H/+4h/xYbk74oHPaUfokIvSr/Mg7tHXTfmSYug4UYFt8vy0FJJQheslUHVWHpJ5TXk8s3ZCrLNuAA==" saltValue="F7wsIgY71GbVU7LtULJanA=="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6"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topLeftCell="A43" zoomScale="70" zoomScaleNormal="70" workbookViewId="0">
      <selection activeCell="D50" sqref="D50 D52:D56"/>
    </sheetView>
  </sheetViews>
  <sheetFormatPr baseColWidth="10" defaultColWidth="10.85546875" defaultRowHeight="12.75" x14ac:dyDescent="0.25"/>
  <cols>
    <col min="1" max="1" width="22" style="57" customWidth="1"/>
    <col min="2" max="5" width="42.28515625" style="57" customWidth="1"/>
    <col min="6" max="6" width="38" style="57" customWidth="1"/>
    <col min="7" max="8" width="22" style="57" customWidth="1"/>
    <col min="9" max="9" width="22" style="250" customWidth="1"/>
    <col min="10" max="10" width="22" style="145" customWidth="1"/>
    <col min="11" max="11" width="22" style="57" customWidth="1"/>
    <col min="12" max="12" width="58.85546875" style="3" customWidth="1"/>
    <col min="13" max="16384" width="10.85546875" style="57"/>
  </cols>
  <sheetData>
    <row r="1" spans="1:12" ht="45" customHeight="1" thickBot="1" x14ac:dyDescent="0.3">
      <c r="A1" s="400" t="s">
        <v>219</v>
      </c>
      <c r="B1" s="401"/>
      <c r="C1" s="401"/>
      <c r="D1" s="401"/>
      <c r="E1" s="401"/>
      <c r="F1" s="401"/>
      <c r="G1" s="401"/>
      <c r="H1" s="401"/>
      <c r="I1" s="402"/>
      <c r="J1" s="57"/>
    </row>
    <row r="2" spans="1:12" ht="15" x14ac:dyDescent="0.25">
      <c r="A2" s="58"/>
      <c r="B2" s="58"/>
      <c r="C2" s="100"/>
      <c r="D2" s="100"/>
      <c r="E2" s="100"/>
      <c r="F2" s="58"/>
      <c r="G2" s="100"/>
      <c r="H2" s="100"/>
      <c r="I2" s="249"/>
      <c r="J2" s="139"/>
      <c r="K2" s="58"/>
    </row>
    <row r="3" spans="1:12" ht="30" customHeight="1" x14ac:dyDescent="0.25">
      <c r="A3" s="59" t="s">
        <v>44</v>
      </c>
      <c r="B3" s="58"/>
      <c r="C3" s="404">
        <f>'A - Equipe Coordonnateur'!C4:E4</f>
        <v>0</v>
      </c>
      <c r="D3" s="404"/>
      <c r="E3" s="404"/>
      <c r="F3" s="150"/>
      <c r="G3" s="150"/>
      <c r="H3" s="150"/>
    </row>
    <row r="4" spans="1:12" ht="18" x14ac:dyDescent="0.25">
      <c r="A4" s="59"/>
      <c r="B4" s="58"/>
      <c r="C4" s="154"/>
      <c r="D4" s="154"/>
      <c r="E4" s="154"/>
      <c r="F4" s="58"/>
      <c r="G4" s="397" t="s">
        <v>183</v>
      </c>
      <c r="H4" s="397"/>
      <c r="I4" s="397"/>
      <c r="J4" s="139"/>
      <c r="K4" s="58"/>
    </row>
    <row r="5" spans="1:12" ht="15" customHeight="1" thickBot="1" x14ac:dyDescent="0.3">
      <c r="A5" s="60" t="s">
        <v>192</v>
      </c>
      <c r="B5" s="58"/>
      <c r="C5" s="405">
        <f>'A - Equipe Coordonnateur'!C5:E5</f>
        <v>0</v>
      </c>
      <c r="D5" s="405"/>
      <c r="E5" s="405"/>
      <c r="F5" s="153"/>
      <c r="J5" s="150"/>
      <c r="K5" s="150"/>
    </row>
    <row r="6" spans="1:12" ht="15.75" customHeight="1" thickBot="1" x14ac:dyDescent="0.3">
      <c r="B6" s="398" t="s">
        <v>55</v>
      </c>
      <c r="C6" s="399"/>
      <c r="D6" s="399"/>
      <c r="E6" s="399"/>
      <c r="F6" s="399"/>
      <c r="G6" s="399"/>
      <c r="H6" s="399"/>
      <c r="I6" s="399"/>
      <c r="J6" s="3"/>
      <c r="K6" s="3"/>
    </row>
    <row r="7" spans="1:12" ht="39" thickBot="1" x14ac:dyDescent="0.3">
      <c r="A7" s="61" t="s">
        <v>47</v>
      </c>
      <c r="B7" s="152" t="s">
        <v>221</v>
      </c>
      <c r="C7" s="152" t="s">
        <v>222</v>
      </c>
      <c r="D7" s="152" t="s">
        <v>223</v>
      </c>
      <c r="E7" s="152" t="s">
        <v>224</v>
      </c>
      <c r="F7" s="152" t="s">
        <v>225</v>
      </c>
      <c r="G7" s="136" t="s">
        <v>56</v>
      </c>
      <c r="H7" s="140" t="s">
        <v>160</v>
      </c>
      <c r="I7" s="251" t="s">
        <v>57</v>
      </c>
      <c r="J7" s="3"/>
      <c r="L7" s="57"/>
    </row>
    <row r="8" spans="1:12" ht="41.25" customHeight="1" x14ac:dyDescent="0.25">
      <c r="A8" s="62" t="s">
        <v>58</v>
      </c>
      <c r="B8" s="63"/>
      <c r="C8" s="63"/>
      <c r="D8" s="63"/>
      <c r="E8" s="63"/>
      <c r="F8" s="63"/>
      <c r="G8" s="137"/>
      <c r="H8" s="141"/>
      <c r="I8" s="252">
        <f>SUM(B8:F8)</f>
        <v>0</v>
      </c>
      <c r="J8" s="3"/>
      <c r="L8" s="57"/>
    </row>
    <row r="9" spans="1:12" ht="41.25" customHeight="1" x14ac:dyDescent="0.25">
      <c r="A9" s="62" t="s">
        <v>157</v>
      </c>
      <c r="B9" s="63"/>
      <c r="C9" s="63"/>
      <c r="D9" s="63"/>
      <c r="E9" s="63"/>
      <c r="F9" s="63"/>
      <c r="G9" s="138"/>
      <c r="H9" s="142"/>
      <c r="I9" s="252">
        <f t="shared" ref="I9:I14" si="0">SUM(B9:F9)</f>
        <v>0</v>
      </c>
      <c r="J9" s="3"/>
      <c r="L9" s="57"/>
    </row>
    <row r="10" spans="1:12" ht="15" x14ac:dyDescent="0.25">
      <c r="A10" s="64" t="s">
        <v>81</v>
      </c>
      <c r="B10" s="63"/>
      <c r="C10" s="63"/>
      <c r="D10" s="63"/>
      <c r="E10" s="63"/>
      <c r="F10" s="63"/>
      <c r="G10" s="138"/>
      <c r="H10" s="142"/>
      <c r="I10" s="252">
        <f t="shared" si="0"/>
        <v>0</v>
      </c>
      <c r="J10" s="3"/>
      <c r="L10" s="57"/>
    </row>
    <row r="11" spans="1:12" ht="25.5" x14ac:dyDescent="0.25">
      <c r="A11" s="64" t="s">
        <v>80</v>
      </c>
      <c r="B11" s="63"/>
      <c r="C11" s="63"/>
      <c r="D11" s="63"/>
      <c r="E11" s="63"/>
      <c r="F11" s="63"/>
      <c r="G11" s="138"/>
      <c r="H11" s="142"/>
      <c r="I11" s="252">
        <f t="shared" si="0"/>
        <v>0</v>
      </c>
      <c r="J11" s="3"/>
      <c r="L11" s="57"/>
    </row>
    <row r="12" spans="1:12" ht="43.5" customHeight="1" x14ac:dyDescent="0.25">
      <c r="A12" s="65" t="s">
        <v>82</v>
      </c>
      <c r="B12" s="118"/>
      <c r="C12" s="118"/>
      <c r="D12" s="118"/>
      <c r="E12" s="118"/>
      <c r="F12" s="118"/>
      <c r="G12" s="138"/>
      <c r="H12" s="142"/>
      <c r="I12" s="252">
        <f>SUM(B12:F12)</f>
        <v>0</v>
      </c>
      <c r="J12" s="3"/>
      <c r="L12" s="57"/>
    </row>
    <row r="13" spans="1:12" ht="15" x14ac:dyDescent="0.25">
      <c r="A13" s="65" t="s">
        <v>85</v>
      </c>
      <c r="B13" s="118"/>
      <c r="C13" s="118"/>
      <c r="D13" s="118"/>
      <c r="E13" s="118"/>
      <c r="F13" s="118"/>
      <c r="G13" s="138"/>
      <c r="H13" s="142"/>
      <c r="I13" s="252">
        <f t="shared" si="0"/>
        <v>0</v>
      </c>
      <c r="J13" s="3"/>
      <c r="L13" s="57"/>
    </row>
    <row r="14" spans="1:12" ht="15.75" thickBot="1" x14ac:dyDescent="0.3">
      <c r="A14" s="67" t="s">
        <v>60</v>
      </c>
      <c r="B14" s="117"/>
      <c r="C14" s="117"/>
      <c r="D14" s="117"/>
      <c r="E14" s="117"/>
      <c r="F14" s="117"/>
      <c r="G14" s="138"/>
      <c r="H14" s="142"/>
      <c r="I14" s="252">
        <f t="shared" si="0"/>
        <v>0</v>
      </c>
      <c r="J14" s="3"/>
      <c r="L14" s="57"/>
    </row>
    <row r="15" spans="1:12" ht="33.75" customHeight="1" thickBot="1" x14ac:dyDescent="0.3">
      <c r="A15" s="68" t="s">
        <v>22</v>
      </c>
      <c r="B15" s="257">
        <f>SUM(B8,B10,B11,B12,B13,B14)</f>
        <v>0</v>
      </c>
      <c r="C15" s="257">
        <f t="shared" ref="C15:F15" si="1">SUM(C8,C10,C11,C12,C13,C14)</f>
        <v>0</v>
      </c>
      <c r="D15" s="257">
        <f t="shared" si="1"/>
        <v>0</v>
      </c>
      <c r="E15" s="257">
        <f t="shared" si="1"/>
        <v>0</v>
      </c>
      <c r="F15" s="257">
        <f t="shared" si="1"/>
        <v>0</v>
      </c>
      <c r="G15" s="155"/>
      <c r="H15" s="156"/>
      <c r="I15" s="253">
        <f>SUM(B15:F15)</f>
        <v>0</v>
      </c>
      <c r="J15" s="94" t="str">
        <f>IF(I15&lt;&gt;'A - Equipe Coordonnateur'!G41,"La somme répartie est différente de l'aide demandée dans l'onglet A - Equipe 1"," ")</f>
        <v xml:space="preserve"> </v>
      </c>
      <c r="L15" s="57"/>
    </row>
    <row r="16" spans="1:12" ht="15" x14ac:dyDescent="0.25">
      <c r="A16" s="119"/>
      <c r="B16" s="70"/>
      <c r="C16" s="70"/>
      <c r="D16" s="70"/>
      <c r="E16" s="70"/>
      <c r="F16" s="70"/>
      <c r="G16" s="70"/>
      <c r="H16" s="70"/>
      <c r="I16" s="254"/>
      <c r="J16" s="143"/>
      <c r="K16" s="120"/>
      <c r="L16" s="94"/>
    </row>
    <row r="17" spans="1:12" ht="15" x14ac:dyDescent="0.25">
      <c r="A17" s="121" t="s">
        <v>86</v>
      </c>
      <c r="B17" s="70"/>
      <c r="C17" s="70"/>
      <c r="D17" s="70"/>
      <c r="E17" s="70"/>
      <c r="F17" s="70"/>
      <c r="G17" s="70"/>
      <c r="H17" s="70"/>
      <c r="I17" s="254"/>
      <c r="J17" s="143"/>
      <c r="K17" s="120"/>
      <c r="L17" s="94"/>
    </row>
    <row r="18" spans="1:12" ht="18" x14ac:dyDescent="0.25">
      <c r="A18" s="119"/>
      <c r="B18" s="70"/>
      <c r="C18" s="70"/>
      <c r="D18" s="70"/>
      <c r="E18" s="70"/>
      <c r="F18" s="70"/>
      <c r="G18" s="397" t="s">
        <v>183</v>
      </c>
      <c r="H18" s="397"/>
      <c r="I18" s="397"/>
      <c r="J18" s="143"/>
      <c r="K18" s="120"/>
      <c r="L18" s="94"/>
    </row>
    <row r="19" spans="1:12" ht="15" customHeight="1" thickBot="1" x14ac:dyDescent="0.3">
      <c r="A19" s="60" t="s">
        <v>23</v>
      </c>
      <c r="B19" s="58"/>
      <c r="C19" s="403">
        <f>'B - Equipe 2'!C5:E5</f>
        <v>0</v>
      </c>
      <c r="D19" s="403"/>
      <c r="E19" s="403"/>
      <c r="F19" s="403"/>
      <c r="J19" s="151"/>
      <c r="K19" s="151"/>
    </row>
    <row r="20" spans="1:12" ht="15.75" thickBot="1" x14ac:dyDescent="0.3">
      <c r="B20" s="398" t="s">
        <v>24</v>
      </c>
      <c r="C20" s="399"/>
      <c r="D20" s="399"/>
      <c r="E20" s="399"/>
      <c r="F20" s="399"/>
      <c r="G20" s="399"/>
      <c r="H20" s="399"/>
      <c r="I20" s="399"/>
      <c r="J20" s="3"/>
      <c r="K20" s="3"/>
    </row>
    <row r="21" spans="1:12" ht="39" thickBot="1" x14ac:dyDescent="0.3">
      <c r="A21" s="61" t="s">
        <v>47</v>
      </c>
      <c r="B21" s="152" t="s">
        <v>221</v>
      </c>
      <c r="C21" s="152" t="s">
        <v>222</v>
      </c>
      <c r="D21" s="152" t="s">
        <v>223</v>
      </c>
      <c r="E21" s="152" t="s">
        <v>224</v>
      </c>
      <c r="F21" s="152" t="s">
        <v>225</v>
      </c>
      <c r="G21" s="136" t="s">
        <v>56</v>
      </c>
      <c r="H21" s="140" t="s">
        <v>160</v>
      </c>
      <c r="I21" s="251" t="s">
        <v>57</v>
      </c>
      <c r="J21" s="3"/>
      <c r="L21" s="57"/>
    </row>
    <row r="22" spans="1:12" ht="42" customHeight="1" x14ac:dyDescent="0.25">
      <c r="A22" s="62" t="s">
        <v>58</v>
      </c>
      <c r="B22" s="63"/>
      <c r="C22" s="63"/>
      <c r="D22" s="63"/>
      <c r="E22" s="63"/>
      <c r="F22" s="63"/>
      <c r="G22" s="137"/>
      <c r="H22" s="141"/>
      <c r="I22" s="252">
        <f t="shared" ref="I22:I28" si="2">SUM(B22:F22)</f>
        <v>0</v>
      </c>
      <c r="J22" s="3"/>
      <c r="L22" s="57"/>
    </row>
    <row r="23" spans="1:12" ht="42" customHeight="1" x14ac:dyDescent="0.25">
      <c r="A23" s="62" t="s">
        <v>83</v>
      </c>
      <c r="B23" s="63"/>
      <c r="C23" s="63"/>
      <c r="D23" s="63"/>
      <c r="E23" s="63"/>
      <c r="F23" s="63"/>
      <c r="G23" s="138"/>
      <c r="H23" s="142"/>
      <c r="I23" s="252">
        <f t="shared" si="2"/>
        <v>0</v>
      </c>
      <c r="J23" s="3"/>
      <c r="L23" s="57"/>
    </row>
    <row r="24" spans="1:12" ht="15" x14ac:dyDescent="0.25">
      <c r="A24" s="64" t="s">
        <v>81</v>
      </c>
      <c r="B24" s="63"/>
      <c r="C24" s="63"/>
      <c r="D24" s="63"/>
      <c r="E24" s="63"/>
      <c r="F24" s="63"/>
      <c r="G24" s="138"/>
      <c r="H24" s="142"/>
      <c r="I24" s="252">
        <f t="shared" si="2"/>
        <v>0</v>
      </c>
      <c r="J24" s="3"/>
      <c r="L24" s="57"/>
    </row>
    <row r="25" spans="1:12" ht="25.5" x14ac:dyDescent="0.25">
      <c r="A25" s="64" t="s">
        <v>79</v>
      </c>
      <c r="B25" s="63"/>
      <c r="C25" s="63"/>
      <c r="D25" s="63"/>
      <c r="E25" s="63"/>
      <c r="F25" s="63"/>
      <c r="G25" s="138"/>
      <c r="H25" s="142"/>
      <c r="I25" s="252">
        <f t="shared" si="2"/>
        <v>0</v>
      </c>
      <c r="J25" s="3"/>
      <c r="L25" s="57"/>
    </row>
    <row r="26" spans="1:12" ht="44.25" customHeight="1" x14ac:dyDescent="0.25">
      <c r="A26" s="65" t="s">
        <v>82</v>
      </c>
      <c r="B26" s="66"/>
      <c r="C26" s="66"/>
      <c r="D26" s="66"/>
      <c r="E26" s="66"/>
      <c r="F26" s="66"/>
      <c r="G26" s="138"/>
      <c r="H26" s="142"/>
      <c r="I26" s="252">
        <f t="shared" si="2"/>
        <v>0</v>
      </c>
      <c r="J26" s="3"/>
      <c r="L26" s="57"/>
    </row>
    <row r="27" spans="1:12" ht="15" x14ac:dyDescent="0.25">
      <c r="A27" s="65" t="s">
        <v>85</v>
      </c>
      <c r="B27" s="66"/>
      <c r="C27" s="66"/>
      <c r="D27" s="66"/>
      <c r="E27" s="66"/>
      <c r="F27" s="66"/>
      <c r="G27" s="138"/>
      <c r="H27" s="142"/>
      <c r="I27" s="252">
        <f t="shared" si="2"/>
        <v>0</v>
      </c>
      <c r="J27" s="3"/>
      <c r="L27" s="57"/>
    </row>
    <row r="28" spans="1:12" ht="15.75" thickBot="1" x14ac:dyDescent="0.3">
      <c r="A28" s="67" t="s">
        <v>60</v>
      </c>
      <c r="B28" s="117"/>
      <c r="C28" s="117"/>
      <c r="D28" s="117"/>
      <c r="E28" s="117"/>
      <c r="F28" s="117"/>
      <c r="G28" s="138"/>
      <c r="H28" s="142"/>
      <c r="I28" s="252">
        <f t="shared" si="2"/>
        <v>0</v>
      </c>
      <c r="J28" s="3"/>
      <c r="L28" s="57"/>
    </row>
    <row r="29" spans="1:12" ht="30.75" customHeight="1" thickBot="1" x14ac:dyDescent="0.3">
      <c r="A29" s="68" t="s">
        <v>22</v>
      </c>
      <c r="B29" s="257">
        <f>SUM(B22,B24,B25,B26,B27,B28)</f>
        <v>0</v>
      </c>
      <c r="C29" s="257">
        <f t="shared" ref="C29" si="3">SUM(C22,C24,C25,C26,C27,C28)</f>
        <v>0</v>
      </c>
      <c r="D29" s="257">
        <f t="shared" ref="D29" si="4">SUM(D22,D24,D25,D26,D27,D28)</f>
        <v>0</v>
      </c>
      <c r="E29" s="257">
        <f t="shared" ref="E29" si="5">SUM(E22,E24,E25,E26,E27,E28)</f>
        <v>0</v>
      </c>
      <c r="F29" s="257">
        <f t="shared" ref="F29" si="6">SUM(F22,F24,F25,F26,F27,F28)</f>
        <v>0</v>
      </c>
      <c r="G29" s="155"/>
      <c r="H29" s="156"/>
      <c r="I29" s="253">
        <f>SUM(B29:F29)</f>
        <v>0</v>
      </c>
      <c r="J29" s="94" t="str">
        <f>IF(I29&lt;&gt;'B - Equipe 2'!G41,"La somme répartie est différente de l'aide demandée dans l'onglet B - Equipe 2"," ")</f>
        <v xml:space="preserve"> </v>
      </c>
      <c r="L29" s="57"/>
    </row>
    <row r="30" spans="1:12" ht="15" x14ac:dyDescent="0.25">
      <c r="A30" s="119"/>
      <c r="B30" s="70"/>
      <c r="C30" s="70"/>
      <c r="D30" s="70"/>
      <c r="E30" s="70"/>
      <c r="F30" s="70"/>
      <c r="G30" s="70"/>
      <c r="H30" s="70"/>
      <c r="I30" s="254"/>
      <c r="J30" s="143"/>
      <c r="K30" s="120"/>
      <c r="L30" s="94"/>
    </row>
    <row r="31" spans="1:12" ht="15" x14ac:dyDescent="0.25">
      <c r="A31" s="121" t="s">
        <v>86</v>
      </c>
      <c r="B31" s="70"/>
      <c r="C31" s="70"/>
      <c r="D31" s="70"/>
      <c r="E31" s="70"/>
      <c r="F31" s="70"/>
      <c r="G31" s="70"/>
      <c r="H31" s="70"/>
      <c r="I31" s="254"/>
      <c r="J31" s="143"/>
      <c r="K31" s="120"/>
      <c r="L31" s="94"/>
    </row>
    <row r="32" spans="1:12" ht="18" x14ac:dyDescent="0.25">
      <c r="A32" s="69"/>
      <c r="B32" s="70"/>
      <c r="C32" s="70"/>
      <c r="D32" s="70"/>
      <c r="E32" s="70"/>
      <c r="F32" s="70"/>
      <c r="G32" s="397" t="s">
        <v>183</v>
      </c>
      <c r="H32" s="397"/>
      <c r="I32" s="397"/>
      <c r="J32" s="143"/>
      <c r="K32" s="70"/>
    </row>
    <row r="33" spans="1:12" ht="15" customHeight="1" thickBot="1" x14ac:dyDescent="0.3">
      <c r="A33" s="60" t="s">
        <v>25</v>
      </c>
      <c r="B33" s="58"/>
      <c r="C33" s="403">
        <f>'C - Equipe 3'!C5:E5</f>
        <v>0</v>
      </c>
      <c r="D33" s="403"/>
      <c r="E33" s="403"/>
      <c r="F33" s="403"/>
      <c r="J33" s="151"/>
      <c r="K33" s="151"/>
    </row>
    <row r="34" spans="1:12" ht="15.75" thickBot="1" x14ac:dyDescent="0.3">
      <c r="B34" s="398" t="s">
        <v>26</v>
      </c>
      <c r="C34" s="399"/>
      <c r="D34" s="399"/>
      <c r="E34" s="399"/>
      <c r="F34" s="399"/>
      <c r="G34" s="399"/>
      <c r="H34" s="399"/>
      <c r="I34" s="399"/>
      <c r="J34" s="57"/>
    </row>
    <row r="35" spans="1:12" ht="39" thickBot="1" x14ac:dyDescent="0.3">
      <c r="A35" s="61" t="s">
        <v>47</v>
      </c>
      <c r="B35" s="152" t="s">
        <v>221</v>
      </c>
      <c r="C35" s="152" t="s">
        <v>222</v>
      </c>
      <c r="D35" s="152" t="s">
        <v>223</v>
      </c>
      <c r="E35" s="152" t="s">
        <v>224</v>
      </c>
      <c r="F35" s="152" t="s">
        <v>225</v>
      </c>
      <c r="G35" s="136" t="s">
        <v>56</v>
      </c>
      <c r="H35" s="140" t="s">
        <v>160</v>
      </c>
      <c r="I35" s="251" t="s">
        <v>57</v>
      </c>
      <c r="J35" s="3"/>
      <c r="L35" s="57"/>
    </row>
    <row r="36" spans="1:12" ht="42.75" customHeight="1" x14ac:dyDescent="0.25">
      <c r="A36" s="62" t="s">
        <v>58</v>
      </c>
      <c r="B36" s="63"/>
      <c r="C36" s="63"/>
      <c r="D36" s="63"/>
      <c r="E36" s="63"/>
      <c r="F36" s="63"/>
      <c r="G36" s="137"/>
      <c r="H36" s="141"/>
      <c r="I36" s="252">
        <f t="shared" ref="I36:I42" si="7">SUM(B36:F36)</f>
        <v>0</v>
      </c>
      <c r="J36" s="3"/>
      <c r="L36" s="57"/>
    </row>
    <row r="37" spans="1:12" ht="42.75" customHeight="1" x14ac:dyDescent="0.25">
      <c r="A37" s="62" t="s">
        <v>83</v>
      </c>
      <c r="B37" s="63"/>
      <c r="C37" s="63"/>
      <c r="D37" s="63"/>
      <c r="E37" s="63"/>
      <c r="F37" s="63"/>
      <c r="G37" s="138"/>
      <c r="H37" s="142"/>
      <c r="I37" s="252">
        <f t="shared" si="7"/>
        <v>0</v>
      </c>
      <c r="J37" s="3"/>
      <c r="L37" s="57"/>
    </row>
    <row r="38" spans="1:12" ht="15" x14ac:dyDescent="0.25">
      <c r="A38" s="64" t="s">
        <v>81</v>
      </c>
      <c r="B38" s="63"/>
      <c r="C38" s="63"/>
      <c r="D38" s="63"/>
      <c r="E38" s="63"/>
      <c r="F38" s="63"/>
      <c r="G38" s="138"/>
      <c r="H38" s="142"/>
      <c r="I38" s="252">
        <f t="shared" si="7"/>
        <v>0</v>
      </c>
      <c r="J38" s="3"/>
      <c r="L38" s="57"/>
    </row>
    <row r="39" spans="1:12" ht="25.5" x14ac:dyDescent="0.25">
      <c r="A39" s="64" t="s">
        <v>79</v>
      </c>
      <c r="B39" s="63"/>
      <c r="C39" s="63"/>
      <c r="D39" s="63"/>
      <c r="E39" s="63"/>
      <c r="F39" s="63"/>
      <c r="G39" s="138"/>
      <c r="H39" s="142"/>
      <c r="I39" s="252">
        <f t="shared" si="7"/>
        <v>0</v>
      </c>
      <c r="J39" s="3"/>
      <c r="L39" s="57"/>
    </row>
    <row r="40" spans="1:12" ht="42" customHeight="1" x14ac:dyDescent="0.25">
      <c r="A40" s="65" t="s">
        <v>82</v>
      </c>
      <c r="B40" s="66"/>
      <c r="C40" s="66"/>
      <c r="D40" s="66"/>
      <c r="E40" s="66"/>
      <c r="F40" s="66"/>
      <c r="G40" s="138"/>
      <c r="H40" s="142"/>
      <c r="I40" s="252">
        <f t="shared" si="7"/>
        <v>0</v>
      </c>
      <c r="J40" s="3"/>
      <c r="L40" s="57"/>
    </row>
    <row r="41" spans="1:12" ht="15" x14ac:dyDescent="0.25">
      <c r="A41" s="65" t="s">
        <v>85</v>
      </c>
      <c r="B41" s="66"/>
      <c r="C41" s="66"/>
      <c r="D41" s="66"/>
      <c r="E41" s="66"/>
      <c r="F41" s="66"/>
      <c r="G41" s="138"/>
      <c r="H41" s="142"/>
      <c r="I41" s="252">
        <f t="shared" si="7"/>
        <v>0</v>
      </c>
      <c r="J41" s="3"/>
      <c r="L41" s="57"/>
    </row>
    <row r="42" spans="1:12" ht="15.75" thickBot="1" x14ac:dyDescent="0.3">
      <c r="A42" s="67" t="s">
        <v>60</v>
      </c>
      <c r="B42" s="117"/>
      <c r="C42" s="117"/>
      <c r="D42" s="117"/>
      <c r="E42" s="117"/>
      <c r="F42" s="117"/>
      <c r="G42" s="138"/>
      <c r="H42" s="142"/>
      <c r="I42" s="252">
        <f t="shared" si="7"/>
        <v>0</v>
      </c>
      <c r="J42" s="3"/>
      <c r="L42" s="57"/>
    </row>
    <row r="43" spans="1:12" ht="30.75" customHeight="1" thickBot="1" x14ac:dyDescent="0.3">
      <c r="A43" s="68" t="s">
        <v>22</v>
      </c>
      <c r="B43" s="257">
        <f>SUM(B36,B38,B39,B40,B41,B42)</f>
        <v>0</v>
      </c>
      <c r="C43" s="257">
        <f t="shared" ref="C43" si="8">SUM(C36,C38,C39,C40,C41,C42)</f>
        <v>0</v>
      </c>
      <c r="D43" s="257">
        <f t="shared" ref="D43" si="9">SUM(D36,D38,D39,D40,D41,D42)</f>
        <v>0</v>
      </c>
      <c r="E43" s="257">
        <f t="shared" ref="E43" si="10">SUM(E36,E38,E39,E40,E41,E42)</f>
        <v>0</v>
      </c>
      <c r="F43" s="257">
        <f t="shared" ref="F43" si="11">SUM(F36,F38,F39,F40,F41,F42)</f>
        <v>0</v>
      </c>
      <c r="G43" s="155"/>
      <c r="H43" s="156"/>
      <c r="I43" s="253">
        <f>SUM(B43:F43)</f>
        <v>0</v>
      </c>
      <c r="J43" s="94" t="str">
        <f>IF(I43&lt;&gt;'C - Equipe 3'!G41,"La somme répartie est différente de l'aide demandée dans l'onglet C - Equipe 3"," ")</f>
        <v xml:space="preserve"> </v>
      </c>
      <c r="L43" s="57"/>
    </row>
    <row r="44" spans="1:12" ht="15" x14ac:dyDescent="0.25">
      <c r="A44" s="119"/>
      <c r="B44" s="70"/>
      <c r="C44" s="70"/>
      <c r="D44" s="70"/>
      <c r="E44" s="70"/>
      <c r="F44" s="70"/>
      <c r="G44" s="70"/>
      <c r="H44" s="70"/>
      <c r="I44" s="254"/>
      <c r="J44" s="143"/>
      <c r="K44" s="120"/>
      <c r="L44" s="94"/>
    </row>
    <row r="45" spans="1:12" ht="15" x14ac:dyDescent="0.25">
      <c r="A45" s="121" t="s">
        <v>86</v>
      </c>
      <c r="B45" s="70"/>
      <c r="C45" s="70"/>
      <c r="D45" s="70"/>
      <c r="E45" s="70"/>
      <c r="F45" s="70"/>
      <c r="G45" s="70"/>
      <c r="H45" s="70"/>
      <c r="I45" s="254"/>
      <c r="J45" s="143"/>
      <c r="K45" s="120"/>
      <c r="L45" s="94"/>
    </row>
    <row r="46" spans="1:12" ht="18" x14ac:dyDescent="0.25">
      <c r="A46" s="69"/>
      <c r="B46" s="70"/>
      <c r="C46" s="70"/>
      <c r="D46" s="70"/>
      <c r="E46" s="70"/>
      <c r="F46" s="70"/>
      <c r="G46" s="397" t="s">
        <v>183</v>
      </c>
      <c r="H46" s="397"/>
      <c r="I46" s="397"/>
      <c r="J46" s="143"/>
      <c r="K46" s="70"/>
    </row>
    <row r="47" spans="1:12" ht="19.5" customHeight="1" thickBot="1" x14ac:dyDescent="0.3">
      <c r="A47" s="60" t="s">
        <v>27</v>
      </c>
      <c r="B47" s="58"/>
      <c r="C47" s="403">
        <f>'D - Equipe 4'!C5:E5</f>
        <v>0</v>
      </c>
      <c r="D47" s="403"/>
      <c r="E47" s="403"/>
      <c r="F47" s="403"/>
      <c r="J47" s="151"/>
      <c r="K47" s="151"/>
    </row>
    <row r="48" spans="1:12" ht="15.75" thickBot="1" x14ac:dyDescent="0.3">
      <c r="B48" s="398" t="s">
        <v>28</v>
      </c>
      <c r="C48" s="399"/>
      <c r="D48" s="399"/>
      <c r="E48" s="399"/>
      <c r="F48" s="399"/>
      <c r="G48" s="399"/>
      <c r="H48" s="399"/>
      <c r="I48" s="399"/>
      <c r="J48" s="3"/>
      <c r="K48" s="3"/>
    </row>
    <row r="49" spans="1:12" ht="39" thickBot="1" x14ac:dyDescent="0.3">
      <c r="A49" s="61" t="s">
        <v>47</v>
      </c>
      <c r="B49" s="152" t="s">
        <v>221</v>
      </c>
      <c r="C49" s="152" t="s">
        <v>222</v>
      </c>
      <c r="D49" s="152" t="s">
        <v>223</v>
      </c>
      <c r="E49" s="152" t="s">
        <v>224</v>
      </c>
      <c r="F49" s="152" t="s">
        <v>225</v>
      </c>
      <c r="G49" s="136" t="s">
        <v>56</v>
      </c>
      <c r="H49" s="140" t="s">
        <v>160</v>
      </c>
      <c r="I49" s="251" t="s">
        <v>57</v>
      </c>
      <c r="J49" s="3"/>
      <c r="L49" s="57"/>
    </row>
    <row r="50" spans="1:12" ht="40.5" customHeight="1" x14ac:dyDescent="0.25">
      <c r="A50" s="62" t="s">
        <v>58</v>
      </c>
      <c r="B50" s="63"/>
      <c r="C50" s="63"/>
      <c r="D50" s="63"/>
      <c r="E50" s="63"/>
      <c r="F50" s="63"/>
      <c r="G50" s="137"/>
      <c r="H50" s="141"/>
      <c r="I50" s="252">
        <f t="shared" ref="I50:I56" si="12">SUM(B50:F50)</f>
        <v>0</v>
      </c>
      <c r="J50" s="3"/>
      <c r="L50" s="57"/>
    </row>
    <row r="51" spans="1:12" ht="40.5" customHeight="1" x14ac:dyDescent="0.25">
      <c r="A51" s="62" t="s">
        <v>83</v>
      </c>
      <c r="B51" s="63"/>
      <c r="C51" s="63"/>
      <c r="D51" s="63"/>
      <c r="E51" s="63"/>
      <c r="F51" s="63"/>
      <c r="G51" s="138"/>
      <c r="H51" s="142"/>
      <c r="I51" s="252">
        <f t="shared" si="12"/>
        <v>0</v>
      </c>
      <c r="J51" s="3"/>
      <c r="L51" s="57"/>
    </row>
    <row r="52" spans="1:12" ht="15" x14ac:dyDescent="0.25">
      <c r="A52" s="64" t="s">
        <v>81</v>
      </c>
      <c r="B52" s="63"/>
      <c r="C52" s="63"/>
      <c r="D52" s="63"/>
      <c r="E52" s="63"/>
      <c r="F52" s="63"/>
      <c r="G52" s="138"/>
      <c r="H52" s="142"/>
      <c r="I52" s="252">
        <f t="shared" si="12"/>
        <v>0</v>
      </c>
      <c r="J52" s="3"/>
      <c r="L52" s="57"/>
    </row>
    <row r="53" spans="1:12" ht="25.5" x14ac:dyDescent="0.25">
      <c r="A53" s="64" t="s">
        <v>79</v>
      </c>
      <c r="B53" s="63"/>
      <c r="C53" s="63"/>
      <c r="D53" s="63"/>
      <c r="E53" s="63"/>
      <c r="F53" s="63"/>
      <c r="G53" s="138"/>
      <c r="H53" s="142"/>
      <c r="I53" s="252">
        <f t="shared" si="12"/>
        <v>0</v>
      </c>
      <c r="J53" s="3"/>
      <c r="L53" s="57"/>
    </row>
    <row r="54" spans="1:12" ht="43.5" customHeight="1" x14ac:dyDescent="0.25">
      <c r="A54" s="65" t="s">
        <v>82</v>
      </c>
      <c r="B54" s="66"/>
      <c r="C54" s="66"/>
      <c r="D54" s="66"/>
      <c r="E54" s="66"/>
      <c r="F54" s="66"/>
      <c r="G54" s="138"/>
      <c r="H54" s="142"/>
      <c r="I54" s="252">
        <f t="shared" si="12"/>
        <v>0</v>
      </c>
      <c r="J54" s="3"/>
      <c r="L54" s="57"/>
    </row>
    <row r="55" spans="1:12" ht="15" x14ac:dyDescent="0.25">
      <c r="A55" s="65" t="s">
        <v>85</v>
      </c>
      <c r="B55" s="66"/>
      <c r="C55" s="66"/>
      <c r="D55" s="66"/>
      <c r="E55" s="66"/>
      <c r="F55" s="66"/>
      <c r="G55" s="138"/>
      <c r="H55" s="142"/>
      <c r="I55" s="252">
        <f t="shared" si="12"/>
        <v>0</v>
      </c>
      <c r="J55" s="3"/>
      <c r="L55" s="57"/>
    </row>
    <row r="56" spans="1:12" ht="15.75" thickBot="1" x14ac:dyDescent="0.3">
      <c r="A56" s="67" t="s">
        <v>60</v>
      </c>
      <c r="B56" s="117"/>
      <c r="C56" s="117"/>
      <c r="D56" s="117"/>
      <c r="E56" s="117"/>
      <c r="F56" s="117"/>
      <c r="G56" s="138"/>
      <c r="H56" s="142"/>
      <c r="I56" s="252">
        <f t="shared" si="12"/>
        <v>0</v>
      </c>
      <c r="J56" s="3"/>
      <c r="L56" s="57"/>
    </row>
    <row r="57" spans="1:12" ht="24.75" customHeight="1" thickBot="1" x14ac:dyDescent="0.3">
      <c r="A57" s="68" t="s">
        <v>22</v>
      </c>
      <c r="B57" s="257">
        <f>SUM(B50,B52,B53,B54,B55,B56)</f>
        <v>0</v>
      </c>
      <c r="C57" s="257">
        <f t="shared" ref="C57" si="13">SUM(C50,C52,C53,C54,C55,C56)</f>
        <v>0</v>
      </c>
      <c r="D57" s="257">
        <f t="shared" ref="D57" si="14">SUM(D50,D52,D53,D54,D55,D56)</f>
        <v>0</v>
      </c>
      <c r="E57" s="257">
        <f t="shared" ref="E57" si="15">SUM(E50,E52,E53,E54,E55,E56)</f>
        <v>0</v>
      </c>
      <c r="F57" s="257">
        <f t="shared" ref="F57" si="16">SUM(F50,F52,F53,F54,F55,F56)</f>
        <v>0</v>
      </c>
      <c r="G57" s="155"/>
      <c r="H57" s="156"/>
      <c r="I57" s="253">
        <f>SUM(B57:F57)</f>
        <v>0</v>
      </c>
      <c r="J57" s="94" t="str">
        <f>IF(I57&lt;&gt;'D - Equipe 4'!G41,"La somme répartie est différente de l'aide demandée dans l'onglet D - Equipe 4"," ")</f>
        <v xml:space="preserve"> </v>
      </c>
      <c r="L57" s="57"/>
    </row>
    <row r="58" spans="1:12" ht="15" x14ac:dyDescent="0.25">
      <c r="A58" s="119"/>
      <c r="B58" s="70"/>
      <c r="C58" s="70"/>
      <c r="D58" s="70"/>
      <c r="E58" s="70"/>
      <c r="F58" s="70"/>
      <c r="G58" s="70"/>
      <c r="H58" s="70"/>
      <c r="I58" s="254"/>
      <c r="J58" s="143"/>
      <c r="K58" s="120"/>
      <c r="L58" s="94"/>
    </row>
    <row r="59" spans="1:12" ht="15" x14ac:dyDescent="0.25">
      <c r="A59" s="121" t="s">
        <v>86</v>
      </c>
      <c r="B59" s="70"/>
      <c r="C59" s="70"/>
      <c r="D59" s="70"/>
      <c r="E59" s="70"/>
      <c r="F59" s="70"/>
      <c r="G59" s="70"/>
      <c r="H59" s="70"/>
      <c r="I59" s="254"/>
      <c r="J59" s="143"/>
      <c r="K59" s="120"/>
      <c r="L59" s="94"/>
    </row>
    <row r="60" spans="1:12" ht="17.25" customHeight="1" x14ac:dyDescent="0.25">
      <c r="A60" s="69"/>
      <c r="B60" s="70"/>
      <c r="C60" s="70"/>
      <c r="D60" s="70"/>
      <c r="E60" s="70"/>
      <c r="F60" s="70"/>
      <c r="G60" s="397" t="s">
        <v>183</v>
      </c>
      <c r="H60" s="397"/>
      <c r="I60" s="397"/>
      <c r="J60" s="143"/>
      <c r="K60" s="70"/>
      <c r="L60" s="95"/>
    </row>
    <row r="61" spans="1:12" ht="17.25" customHeight="1" thickBot="1" x14ac:dyDescent="0.3">
      <c r="A61" s="60" t="s">
        <v>29</v>
      </c>
      <c r="B61" s="58"/>
      <c r="C61" s="403">
        <f>'E - Equipe 5'!C5:E5</f>
        <v>0</v>
      </c>
      <c r="D61" s="403"/>
      <c r="E61" s="403"/>
      <c r="F61" s="403"/>
      <c r="J61" s="151"/>
      <c r="K61" s="151"/>
      <c r="L61" s="95"/>
    </row>
    <row r="62" spans="1:12" ht="17.25" customHeight="1" thickBot="1" x14ac:dyDescent="0.3">
      <c r="B62" s="398" t="s">
        <v>30</v>
      </c>
      <c r="C62" s="399"/>
      <c r="D62" s="399"/>
      <c r="E62" s="399"/>
      <c r="F62" s="399"/>
      <c r="G62" s="399"/>
      <c r="H62" s="399"/>
      <c r="I62" s="399"/>
      <c r="J62" s="57"/>
      <c r="L62" s="95"/>
    </row>
    <row r="63" spans="1:12" ht="39" thickBot="1" x14ac:dyDescent="0.3">
      <c r="A63" s="61" t="s">
        <v>47</v>
      </c>
      <c r="B63" s="152" t="s">
        <v>221</v>
      </c>
      <c r="C63" s="152" t="s">
        <v>222</v>
      </c>
      <c r="D63" s="152" t="s">
        <v>223</v>
      </c>
      <c r="E63" s="152" t="s">
        <v>224</v>
      </c>
      <c r="F63" s="152" t="s">
        <v>225</v>
      </c>
      <c r="G63" s="136" t="s">
        <v>56</v>
      </c>
      <c r="H63" s="140" t="s">
        <v>160</v>
      </c>
      <c r="I63" s="251" t="s">
        <v>57</v>
      </c>
      <c r="J63" s="3"/>
      <c r="L63" s="57"/>
    </row>
    <row r="64" spans="1:12" ht="45.75" customHeight="1" x14ac:dyDescent="0.25">
      <c r="A64" s="62" t="s">
        <v>58</v>
      </c>
      <c r="B64" s="63"/>
      <c r="C64" s="63"/>
      <c r="D64" s="63"/>
      <c r="E64" s="63"/>
      <c r="F64" s="63"/>
      <c r="G64" s="137"/>
      <c r="H64" s="141"/>
      <c r="I64" s="252">
        <f t="shared" ref="I64:I70" si="17">SUM(B64:F64)</f>
        <v>0</v>
      </c>
      <c r="J64" s="3"/>
      <c r="L64" s="57"/>
    </row>
    <row r="65" spans="1:12" ht="45.75" customHeight="1" x14ac:dyDescent="0.25">
      <c r="A65" s="62" t="s">
        <v>83</v>
      </c>
      <c r="B65" s="63"/>
      <c r="C65" s="63"/>
      <c r="D65" s="63"/>
      <c r="E65" s="63"/>
      <c r="F65" s="63"/>
      <c r="G65" s="138"/>
      <c r="H65" s="142"/>
      <c r="I65" s="252">
        <f t="shared" si="17"/>
        <v>0</v>
      </c>
      <c r="J65" s="3"/>
      <c r="L65" s="57"/>
    </row>
    <row r="66" spans="1:12" ht="17.25" customHeight="1" x14ac:dyDescent="0.25">
      <c r="A66" s="64" t="s">
        <v>81</v>
      </c>
      <c r="B66" s="63"/>
      <c r="C66" s="63"/>
      <c r="D66" s="63"/>
      <c r="E66" s="63"/>
      <c r="F66" s="63"/>
      <c r="G66" s="138"/>
      <c r="H66" s="142"/>
      <c r="I66" s="252">
        <f t="shared" si="17"/>
        <v>0</v>
      </c>
      <c r="J66" s="3"/>
      <c r="L66" s="57"/>
    </row>
    <row r="67" spans="1:12" ht="27" customHeight="1" x14ac:dyDescent="0.25">
      <c r="A67" s="64" t="s">
        <v>79</v>
      </c>
      <c r="B67" s="63"/>
      <c r="C67" s="63"/>
      <c r="D67" s="63"/>
      <c r="E67" s="63"/>
      <c r="F67" s="63"/>
      <c r="G67" s="138"/>
      <c r="H67" s="142"/>
      <c r="I67" s="252">
        <f t="shared" si="17"/>
        <v>0</v>
      </c>
      <c r="J67" s="3"/>
      <c r="L67" s="57"/>
    </row>
    <row r="68" spans="1:12" ht="39.75" customHeight="1" x14ac:dyDescent="0.25">
      <c r="A68" s="65" t="s">
        <v>82</v>
      </c>
      <c r="B68" s="66"/>
      <c r="C68" s="66"/>
      <c r="D68" s="66"/>
      <c r="E68" s="66"/>
      <c r="F68" s="66"/>
      <c r="G68" s="138"/>
      <c r="H68" s="142"/>
      <c r="I68" s="252">
        <f t="shared" si="17"/>
        <v>0</v>
      </c>
      <c r="J68" s="3"/>
      <c r="L68" s="57"/>
    </row>
    <row r="69" spans="1:12" ht="15" x14ac:dyDescent="0.25">
      <c r="A69" s="65" t="s">
        <v>85</v>
      </c>
      <c r="B69" s="66"/>
      <c r="C69" s="66"/>
      <c r="D69" s="66"/>
      <c r="E69" s="66"/>
      <c r="F69" s="66"/>
      <c r="G69" s="138"/>
      <c r="H69" s="142"/>
      <c r="I69" s="252">
        <f t="shared" si="17"/>
        <v>0</v>
      </c>
      <c r="J69" s="3"/>
      <c r="L69" s="57"/>
    </row>
    <row r="70" spans="1:12" ht="17.25" customHeight="1" thickBot="1" x14ac:dyDescent="0.3">
      <c r="A70" s="67" t="s">
        <v>60</v>
      </c>
      <c r="B70" s="117"/>
      <c r="C70" s="117"/>
      <c r="D70" s="117"/>
      <c r="E70" s="117"/>
      <c r="F70" s="117"/>
      <c r="G70" s="138"/>
      <c r="H70" s="142"/>
      <c r="I70" s="252">
        <f t="shared" si="17"/>
        <v>0</v>
      </c>
      <c r="J70" s="3"/>
      <c r="L70" s="57"/>
    </row>
    <row r="71" spans="1:12" ht="36" customHeight="1" thickBot="1" x14ac:dyDescent="0.3">
      <c r="A71" s="68" t="s">
        <v>22</v>
      </c>
      <c r="B71" s="257">
        <f>SUM(B64,B66,B67,B68,B69,B70)</f>
        <v>0</v>
      </c>
      <c r="C71" s="257">
        <f t="shared" ref="C71" si="18">SUM(C64,C66,C67,C68,C69,C70)</f>
        <v>0</v>
      </c>
      <c r="D71" s="257">
        <f t="shared" ref="D71" si="19">SUM(D64,D66,D67,D68,D69,D70)</f>
        <v>0</v>
      </c>
      <c r="E71" s="257">
        <f t="shared" ref="E71" si="20">SUM(E64,E66,E67,E68,E69,E70)</f>
        <v>0</v>
      </c>
      <c r="F71" s="257">
        <f t="shared" ref="F71" si="21">SUM(F64,F66,F67,F68,F69,F70)</f>
        <v>0</v>
      </c>
      <c r="G71" s="155"/>
      <c r="H71" s="156"/>
      <c r="I71" s="253">
        <f>SUM(B71:F71)</f>
        <v>0</v>
      </c>
      <c r="J71" s="94" t="str">
        <f>IF(I71&lt;&gt;'E - Equipe 5'!G41,"La somme répartie est différente de l'aide demandée dans l'onglet E - Equipe 5"," ")</f>
        <v xml:space="preserve"> </v>
      </c>
      <c r="L71" s="57"/>
    </row>
    <row r="72" spans="1:12" ht="15" x14ac:dyDescent="0.25">
      <c r="A72" s="69"/>
      <c r="B72" s="254"/>
      <c r="C72" s="254"/>
      <c r="D72" s="254"/>
      <c r="E72" s="254"/>
      <c r="F72" s="254"/>
      <c r="G72" s="70"/>
      <c r="H72" s="70"/>
      <c r="I72" s="254"/>
      <c r="J72" s="143"/>
      <c r="K72" s="70"/>
    </row>
    <row r="73" spans="1:12" ht="24.95" customHeight="1" x14ac:dyDescent="0.25">
      <c r="A73" s="121" t="s">
        <v>86</v>
      </c>
      <c r="B73" s="72"/>
      <c r="C73" s="72"/>
      <c r="D73" s="72"/>
      <c r="E73" s="72"/>
      <c r="F73" s="73"/>
      <c r="G73" s="73"/>
      <c r="H73" s="73"/>
      <c r="I73" s="255"/>
      <c r="J73" s="144"/>
      <c r="K73" s="73"/>
    </row>
    <row r="74" spans="1:12" s="74" customFormat="1" ht="18" x14ac:dyDescent="0.25">
      <c r="A74" s="157"/>
      <c r="B74" s="157"/>
      <c r="C74" s="157"/>
      <c r="D74" s="157"/>
      <c r="E74" s="157"/>
      <c r="F74" s="157"/>
      <c r="G74" s="397" t="s">
        <v>183</v>
      </c>
      <c r="H74" s="397"/>
      <c r="I74" s="397"/>
      <c r="J74" s="157"/>
      <c r="K74" s="157"/>
      <c r="L74" s="14"/>
    </row>
    <row r="75" spans="1:12" ht="17.25" customHeight="1" thickBot="1" x14ac:dyDescent="0.3">
      <c r="A75" s="60" t="s">
        <v>100</v>
      </c>
      <c r="B75" s="100"/>
      <c r="C75" s="403">
        <f>'F - Equipe 6'!C5:E5</f>
        <v>0</v>
      </c>
      <c r="D75" s="403"/>
      <c r="E75" s="403"/>
      <c r="F75" s="403"/>
      <c r="J75" s="151"/>
    </row>
    <row r="76" spans="1:12" ht="15.75" thickBot="1" x14ac:dyDescent="0.3">
      <c r="B76" s="398" t="s">
        <v>101</v>
      </c>
      <c r="C76" s="399"/>
      <c r="D76" s="399"/>
      <c r="E76" s="399"/>
      <c r="F76" s="399"/>
      <c r="G76" s="399"/>
      <c r="H76" s="399"/>
      <c r="I76" s="399"/>
      <c r="J76" s="57"/>
    </row>
    <row r="77" spans="1:12" ht="39" thickBot="1" x14ac:dyDescent="0.3">
      <c r="A77" s="61" t="s">
        <v>47</v>
      </c>
      <c r="B77" s="152" t="s">
        <v>221</v>
      </c>
      <c r="C77" s="152" t="s">
        <v>222</v>
      </c>
      <c r="D77" s="152" t="s">
        <v>223</v>
      </c>
      <c r="E77" s="152" t="s">
        <v>224</v>
      </c>
      <c r="F77" s="152" t="s">
        <v>225</v>
      </c>
      <c r="G77" s="136" t="s">
        <v>56</v>
      </c>
      <c r="H77" s="140" t="s">
        <v>160</v>
      </c>
      <c r="I77" s="251" t="s">
        <v>57</v>
      </c>
      <c r="J77" s="3"/>
    </row>
    <row r="78" spans="1:12" ht="15" x14ac:dyDescent="0.25">
      <c r="A78" s="62" t="s">
        <v>58</v>
      </c>
      <c r="B78" s="63"/>
      <c r="C78" s="63"/>
      <c r="D78" s="63"/>
      <c r="E78" s="63"/>
      <c r="F78" s="63"/>
      <c r="G78" s="137"/>
      <c r="H78" s="141"/>
      <c r="I78" s="252">
        <f t="shared" ref="I78:I84" si="22">SUM(B78:F78)</f>
        <v>0</v>
      </c>
      <c r="J78" s="3"/>
    </row>
    <row r="79" spans="1:12" ht="15" x14ac:dyDescent="0.25">
      <c r="A79" s="62" t="s">
        <v>83</v>
      </c>
      <c r="B79" s="63"/>
      <c r="C79" s="63"/>
      <c r="D79" s="63"/>
      <c r="E79" s="63"/>
      <c r="F79" s="63"/>
      <c r="G79" s="138"/>
      <c r="H79" s="142"/>
      <c r="I79" s="252">
        <f t="shared" si="22"/>
        <v>0</v>
      </c>
      <c r="J79" s="3"/>
    </row>
    <row r="80" spans="1:12" ht="15" x14ac:dyDescent="0.25">
      <c r="A80" s="64" t="s">
        <v>81</v>
      </c>
      <c r="B80" s="63"/>
      <c r="C80" s="63"/>
      <c r="D80" s="63"/>
      <c r="E80" s="63"/>
      <c r="F80" s="63"/>
      <c r="G80" s="138"/>
      <c r="H80" s="142"/>
      <c r="I80" s="252">
        <f t="shared" si="22"/>
        <v>0</v>
      </c>
      <c r="J80" s="3"/>
    </row>
    <row r="81" spans="1:12" s="73" customFormat="1" ht="25.5" x14ac:dyDescent="0.25">
      <c r="A81" s="64" t="s">
        <v>79</v>
      </c>
      <c r="B81" s="63"/>
      <c r="C81" s="63"/>
      <c r="D81" s="63"/>
      <c r="E81" s="63"/>
      <c r="F81" s="63"/>
      <c r="G81" s="138"/>
      <c r="H81" s="142"/>
      <c r="I81" s="252">
        <f t="shared" si="22"/>
        <v>0</v>
      </c>
      <c r="J81" s="3"/>
      <c r="K81" s="57"/>
      <c r="L81" s="96"/>
    </row>
    <row r="82" spans="1:12" ht="51" x14ac:dyDescent="0.25">
      <c r="A82" s="65" t="s">
        <v>82</v>
      </c>
      <c r="B82" s="66"/>
      <c r="C82" s="66"/>
      <c r="D82" s="66"/>
      <c r="E82" s="66"/>
      <c r="F82" s="66"/>
      <c r="G82" s="138"/>
      <c r="H82" s="142"/>
      <c r="I82" s="252">
        <f t="shared" si="22"/>
        <v>0</v>
      </c>
      <c r="J82" s="3"/>
    </row>
    <row r="83" spans="1:12" ht="24.75" customHeight="1" x14ac:dyDescent="0.25">
      <c r="A83" s="65" t="s">
        <v>85</v>
      </c>
      <c r="B83" s="66"/>
      <c r="C83" s="66"/>
      <c r="D83" s="66"/>
      <c r="E83" s="66"/>
      <c r="F83" s="66"/>
      <c r="G83" s="138"/>
      <c r="H83" s="142"/>
      <c r="I83" s="252">
        <f t="shared" si="22"/>
        <v>0</v>
      </c>
      <c r="J83" s="3"/>
    </row>
    <row r="84" spans="1:12" ht="29.25" customHeight="1" thickBot="1" x14ac:dyDescent="0.3">
      <c r="A84" s="67" t="s">
        <v>60</v>
      </c>
      <c r="B84" s="117"/>
      <c r="C84" s="117"/>
      <c r="D84" s="117"/>
      <c r="E84" s="117"/>
      <c r="F84" s="117"/>
      <c r="G84" s="138"/>
      <c r="H84" s="142"/>
      <c r="I84" s="252">
        <f t="shared" si="22"/>
        <v>0</v>
      </c>
      <c r="J84" s="3"/>
    </row>
    <row r="85" spans="1:12" ht="35.25" customHeight="1" thickBot="1" x14ac:dyDescent="0.3">
      <c r="A85" s="68" t="s">
        <v>22</v>
      </c>
      <c r="B85" s="257">
        <f>SUM(B78,B80,B81,B82,B83,B84)</f>
        <v>0</v>
      </c>
      <c r="C85" s="257">
        <f t="shared" ref="C85" si="23">SUM(C78,C80,C81,C82,C83,C84)</f>
        <v>0</v>
      </c>
      <c r="D85" s="257">
        <f t="shared" ref="D85" si="24">SUM(D78,D80,D81,D82,D83,D84)</f>
        <v>0</v>
      </c>
      <c r="E85" s="257">
        <f t="shared" ref="E85" si="25">SUM(E78,E80,E81,E82,E83,E84)</f>
        <v>0</v>
      </c>
      <c r="F85" s="257">
        <f t="shared" ref="F85" si="26">SUM(F78,F80,F81,F82,F83,F84)</f>
        <v>0</v>
      </c>
      <c r="G85" s="155"/>
      <c r="H85" s="156"/>
      <c r="I85" s="253">
        <f>SUM(B85:F85)</f>
        <v>0</v>
      </c>
      <c r="J85" s="94" t="str">
        <f>IF(I85&lt;&gt;'F - Equipe 6'!G41,"La somme répartie est différente de l'aide demandée dans l'onglet F - Equipe 6"," ")</f>
        <v xml:space="preserve"> </v>
      </c>
    </row>
    <row r="86" spans="1:12" ht="15" x14ac:dyDescent="0.25">
      <c r="A86" s="149"/>
      <c r="B86" s="70"/>
      <c r="C86" s="70"/>
      <c r="D86" s="70"/>
      <c r="E86" s="70"/>
      <c r="F86" s="70"/>
      <c r="G86" s="70"/>
      <c r="H86" s="70"/>
      <c r="I86" s="254"/>
      <c r="J86" s="143"/>
    </row>
    <row r="87" spans="1:12" x14ac:dyDescent="0.25">
      <c r="A87" s="121" t="s">
        <v>86</v>
      </c>
      <c r="B87" s="72"/>
      <c r="C87" s="72"/>
      <c r="D87" s="72"/>
      <c r="E87" s="72"/>
      <c r="F87" s="73"/>
      <c r="G87" s="73"/>
      <c r="H87" s="73"/>
      <c r="I87" s="255"/>
      <c r="J87" s="144"/>
    </row>
    <row r="88" spans="1:12" ht="18" x14ac:dyDescent="0.25">
      <c r="G88" s="397" t="s">
        <v>183</v>
      </c>
      <c r="H88" s="397"/>
      <c r="I88" s="397"/>
    </row>
    <row r="89" spans="1:12" ht="15" customHeight="1" thickBot="1" x14ac:dyDescent="0.3">
      <c r="A89" s="60" t="s">
        <v>102</v>
      </c>
      <c r="B89" s="100"/>
      <c r="C89" s="403">
        <f>'G - Equipe 7'!C5:E5</f>
        <v>0</v>
      </c>
      <c r="D89" s="403"/>
      <c r="E89" s="403"/>
      <c r="F89" s="403"/>
    </row>
    <row r="90" spans="1:12" ht="15.75" thickBot="1" x14ac:dyDescent="0.3">
      <c r="B90" s="398" t="s">
        <v>103</v>
      </c>
      <c r="C90" s="399"/>
      <c r="D90" s="399"/>
      <c r="E90" s="399"/>
      <c r="F90" s="399"/>
      <c r="G90" s="399"/>
      <c r="H90" s="399"/>
      <c r="I90" s="399"/>
    </row>
    <row r="91" spans="1:12" ht="39" thickBot="1" x14ac:dyDescent="0.3">
      <c r="A91" s="61" t="s">
        <v>47</v>
      </c>
      <c r="B91" s="152" t="s">
        <v>221</v>
      </c>
      <c r="C91" s="152" t="s">
        <v>222</v>
      </c>
      <c r="D91" s="152" t="s">
        <v>223</v>
      </c>
      <c r="E91" s="152" t="s">
        <v>224</v>
      </c>
      <c r="F91" s="152" t="s">
        <v>225</v>
      </c>
      <c r="G91" s="136" t="s">
        <v>56</v>
      </c>
      <c r="H91" s="140" t="s">
        <v>160</v>
      </c>
      <c r="I91" s="251" t="s">
        <v>57</v>
      </c>
    </row>
    <row r="92" spans="1:12" ht="15" x14ac:dyDescent="0.25">
      <c r="A92" s="62" t="s">
        <v>58</v>
      </c>
      <c r="B92" s="63"/>
      <c r="C92" s="63"/>
      <c r="D92" s="63"/>
      <c r="E92" s="63"/>
      <c r="F92" s="63"/>
      <c r="G92" s="137"/>
      <c r="H92" s="141"/>
      <c r="I92" s="252">
        <f t="shared" ref="I92:I98" si="27">SUM(B92:F92)</f>
        <v>0</v>
      </c>
    </row>
    <row r="93" spans="1:12" ht="15" x14ac:dyDescent="0.25">
      <c r="A93" s="62" t="s">
        <v>83</v>
      </c>
      <c r="B93" s="63"/>
      <c r="C93" s="63"/>
      <c r="D93" s="63"/>
      <c r="E93" s="63"/>
      <c r="F93" s="63"/>
      <c r="G93" s="138"/>
      <c r="H93" s="142"/>
      <c r="I93" s="252">
        <f t="shared" si="27"/>
        <v>0</v>
      </c>
    </row>
    <row r="94" spans="1:12" ht="15" x14ac:dyDescent="0.25">
      <c r="A94" s="64" t="s">
        <v>81</v>
      </c>
      <c r="B94" s="63"/>
      <c r="C94" s="63"/>
      <c r="D94" s="63"/>
      <c r="E94" s="63"/>
      <c r="F94" s="63"/>
      <c r="G94" s="138"/>
      <c r="H94" s="142"/>
      <c r="I94" s="252">
        <f t="shared" si="27"/>
        <v>0</v>
      </c>
    </row>
    <row r="95" spans="1:12" ht="25.5" x14ac:dyDescent="0.25">
      <c r="A95" s="64" t="s">
        <v>79</v>
      </c>
      <c r="B95" s="63"/>
      <c r="C95" s="63"/>
      <c r="D95" s="63"/>
      <c r="E95" s="63"/>
      <c r="F95" s="63"/>
      <c r="G95" s="138"/>
      <c r="H95" s="142"/>
      <c r="I95" s="252">
        <f t="shared" si="27"/>
        <v>0</v>
      </c>
    </row>
    <row r="96" spans="1:12" ht="51" x14ac:dyDescent="0.25">
      <c r="A96" s="65" t="s">
        <v>82</v>
      </c>
      <c r="B96" s="66"/>
      <c r="C96" s="66"/>
      <c r="D96" s="66"/>
      <c r="E96" s="66"/>
      <c r="F96" s="66"/>
      <c r="G96" s="138"/>
      <c r="H96" s="142"/>
      <c r="I96" s="252">
        <f t="shared" si="27"/>
        <v>0</v>
      </c>
    </row>
    <row r="97" spans="1:10" ht="15" x14ac:dyDescent="0.25">
      <c r="A97" s="65" t="s">
        <v>85</v>
      </c>
      <c r="B97" s="66"/>
      <c r="C97" s="66"/>
      <c r="D97" s="66"/>
      <c r="E97" s="66"/>
      <c r="F97" s="66"/>
      <c r="G97" s="138"/>
      <c r="H97" s="142"/>
      <c r="I97" s="252">
        <f t="shared" si="27"/>
        <v>0</v>
      </c>
    </row>
    <row r="98" spans="1:10" ht="15.75" thickBot="1" x14ac:dyDescent="0.3">
      <c r="A98" s="67" t="s">
        <v>60</v>
      </c>
      <c r="B98" s="117"/>
      <c r="C98" s="117"/>
      <c r="D98" s="117"/>
      <c r="E98" s="117"/>
      <c r="F98" s="117"/>
      <c r="G98" s="138"/>
      <c r="H98" s="142"/>
      <c r="I98" s="252">
        <f t="shared" si="27"/>
        <v>0</v>
      </c>
    </row>
    <row r="99" spans="1:10" ht="36" customHeight="1" thickBot="1" x14ac:dyDescent="0.3">
      <c r="A99" s="68" t="s">
        <v>22</v>
      </c>
      <c r="B99" s="257">
        <f>SUM(B92,B94,B95,B96,B97,B98)</f>
        <v>0</v>
      </c>
      <c r="C99" s="257">
        <f t="shared" ref="C99" si="28">SUM(C92,C94,C95,C96,C97,C98)</f>
        <v>0</v>
      </c>
      <c r="D99" s="257">
        <f t="shared" ref="D99" si="29">SUM(D92,D94,D95,D96,D97,D98)</f>
        <v>0</v>
      </c>
      <c r="E99" s="257">
        <f t="shared" ref="E99" si="30">SUM(E92,E94,E95,E96,E97,E98)</f>
        <v>0</v>
      </c>
      <c r="F99" s="257">
        <f t="shared" ref="F99" si="31">SUM(F92,F94,F95,F96,F97,F98)</f>
        <v>0</v>
      </c>
      <c r="G99" s="155"/>
      <c r="H99" s="156"/>
      <c r="I99" s="253">
        <f>SUM(B99:F99)</f>
        <v>0</v>
      </c>
      <c r="J99" s="94" t="str">
        <f>IF(I99&lt;&gt;'G - Equipe 7'!G41,"La somme répartie est différente de l'aide demandée dans l'onglet G - Equipe 7"," ")</f>
        <v xml:space="preserve"> </v>
      </c>
    </row>
    <row r="100" spans="1:10" ht="15" x14ac:dyDescent="0.25">
      <c r="A100" s="149"/>
      <c r="B100" s="70"/>
      <c r="C100" s="70"/>
      <c r="D100" s="70"/>
      <c r="E100" s="70"/>
      <c r="F100" s="70"/>
      <c r="G100" s="70"/>
      <c r="H100" s="70"/>
      <c r="I100" s="254"/>
    </row>
    <row r="101" spans="1:10" x14ac:dyDescent="0.25">
      <c r="A101" s="121" t="s">
        <v>86</v>
      </c>
      <c r="B101" s="72"/>
      <c r="C101" s="72"/>
      <c r="D101" s="72"/>
      <c r="E101" s="72"/>
      <c r="F101" s="73"/>
      <c r="G101" s="73"/>
      <c r="H101" s="73"/>
      <c r="I101" s="255"/>
    </row>
    <row r="102" spans="1:10" ht="18" x14ac:dyDescent="0.25">
      <c r="G102" s="397" t="s">
        <v>183</v>
      </c>
      <c r="H102" s="397"/>
      <c r="I102" s="397"/>
    </row>
    <row r="103" spans="1:10" ht="15" customHeight="1" thickBot="1" x14ac:dyDescent="0.3">
      <c r="A103" s="60" t="s">
        <v>104</v>
      </c>
      <c r="B103" s="100"/>
      <c r="C103" s="403">
        <f>'H - Equipe 8'!C5:E5</f>
        <v>0</v>
      </c>
      <c r="D103" s="403"/>
      <c r="E103" s="403"/>
      <c r="F103" s="403"/>
    </row>
    <row r="104" spans="1:10" ht="15.75" thickBot="1" x14ac:dyDescent="0.3">
      <c r="B104" s="398" t="s">
        <v>105</v>
      </c>
      <c r="C104" s="399"/>
      <c r="D104" s="399"/>
      <c r="E104" s="399"/>
      <c r="F104" s="399"/>
      <c r="G104" s="399"/>
      <c r="H104" s="399"/>
      <c r="I104" s="399"/>
    </row>
    <row r="105" spans="1:10" ht="39" thickBot="1" x14ac:dyDescent="0.3">
      <c r="A105" s="61" t="s">
        <v>47</v>
      </c>
      <c r="B105" s="152" t="s">
        <v>221</v>
      </c>
      <c r="C105" s="152" t="s">
        <v>222</v>
      </c>
      <c r="D105" s="152" t="s">
        <v>223</v>
      </c>
      <c r="E105" s="152" t="s">
        <v>224</v>
      </c>
      <c r="F105" s="152" t="s">
        <v>225</v>
      </c>
      <c r="G105" s="136" t="s">
        <v>56</v>
      </c>
      <c r="H105" s="140" t="s">
        <v>160</v>
      </c>
      <c r="I105" s="251" t="s">
        <v>57</v>
      </c>
    </row>
    <row r="106" spans="1:10" ht="15" x14ac:dyDescent="0.25">
      <c r="A106" s="62" t="s">
        <v>58</v>
      </c>
      <c r="B106" s="63"/>
      <c r="C106" s="63"/>
      <c r="D106" s="63"/>
      <c r="E106" s="63"/>
      <c r="F106" s="63"/>
      <c r="G106" s="137"/>
      <c r="H106" s="141"/>
      <c r="I106" s="252">
        <f t="shared" ref="I106" si="32">SUM(B106:F106)</f>
        <v>0</v>
      </c>
    </row>
    <row r="107" spans="1:10" ht="15" x14ac:dyDescent="0.25">
      <c r="A107" s="62" t="s">
        <v>83</v>
      </c>
      <c r="B107" s="63"/>
      <c r="C107" s="63"/>
      <c r="D107" s="63"/>
      <c r="E107" s="63"/>
      <c r="F107" s="63"/>
      <c r="G107" s="138"/>
      <c r="H107" s="142"/>
      <c r="I107" s="252">
        <f t="shared" ref="I107:I112" si="33">SUM(B107:F107)</f>
        <v>0</v>
      </c>
    </row>
    <row r="108" spans="1:10" ht="15" x14ac:dyDescent="0.25">
      <c r="A108" s="64" t="s">
        <v>81</v>
      </c>
      <c r="B108" s="63"/>
      <c r="C108" s="63"/>
      <c r="D108" s="63"/>
      <c r="E108" s="63"/>
      <c r="F108" s="63"/>
      <c r="G108" s="138"/>
      <c r="H108" s="142"/>
      <c r="I108" s="252">
        <f t="shared" si="33"/>
        <v>0</v>
      </c>
    </row>
    <row r="109" spans="1:10" ht="25.5" x14ac:dyDescent="0.25">
      <c r="A109" s="64" t="s">
        <v>79</v>
      </c>
      <c r="B109" s="63"/>
      <c r="C109" s="63"/>
      <c r="D109" s="63"/>
      <c r="E109" s="63"/>
      <c r="F109" s="63"/>
      <c r="G109" s="138"/>
      <c r="H109" s="142"/>
      <c r="I109" s="252">
        <f t="shared" si="33"/>
        <v>0</v>
      </c>
    </row>
    <row r="110" spans="1:10" ht="51" x14ac:dyDescent="0.25">
      <c r="A110" s="65" t="s">
        <v>82</v>
      </c>
      <c r="B110" s="66"/>
      <c r="C110" s="66"/>
      <c r="D110" s="66"/>
      <c r="E110" s="66"/>
      <c r="F110" s="66"/>
      <c r="G110" s="138"/>
      <c r="H110" s="142"/>
      <c r="I110" s="252">
        <f t="shared" si="33"/>
        <v>0</v>
      </c>
    </row>
    <row r="111" spans="1:10" ht="15" x14ac:dyDescent="0.25">
      <c r="A111" s="65" t="s">
        <v>85</v>
      </c>
      <c r="B111" s="66"/>
      <c r="C111" s="66"/>
      <c r="D111" s="66"/>
      <c r="E111" s="66"/>
      <c r="F111" s="66"/>
      <c r="G111" s="138"/>
      <c r="H111" s="142"/>
      <c r="I111" s="252">
        <f t="shared" si="33"/>
        <v>0</v>
      </c>
    </row>
    <row r="112" spans="1:10" ht="15.75" thickBot="1" x14ac:dyDescent="0.3">
      <c r="A112" s="67" t="s">
        <v>60</v>
      </c>
      <c r="B112" s="117"/>
      <c r="C112" s="117"/>
      <c r="D112" s="117"/>
      <c r="E112" s="117"/>
      <c r="F112" s="117"/>
      <c r="G112" s="138"/>
      <c r="H112" s="142"/>
      <c r="I112" s="252">
        <f t="shared" si="33"/>
        <v>0</v>
      </c>
    </row>
    <row r="113" spans="1:10" ht="39" customHeight="1" thickBot="1" x14ac:dyDescent="0.3">
      <c r="A113" s="68" t="s">
        <v>22</v>
      </c>
      <c r="B113" s="257">
        <f>SUM(B106,B108,B109,B110,B111,B112)</f>
        <v>0</v>
      </c>
      <c r="C113" s="257">
        <f t="shared" ref="C113" si="34">SUM(C106,C108,C109,C110,C111,C112)</f>
        <v>0</v>
      </c>
      <c r="D113" s="257">
        <f t="shared" ref="D113" si="35">SUM(D106,D108,D109,D110,D111,D112)</f>
        <v>0</v>
      </c>
      <c r="E113" s="257">
        <f t="shared" ref="E113" si="36">SUM(E106,E108,E109,E110,E111,E112)</f>
        <v>0</v>
      </c>
      <c r="F113" s="257">
        <f t="shared" ref="F113" si="37">SUM(F106,F108,F109,F110,F111,F112)</f>
        <v>0</v>
      </c>
      <c r="G113" s="155"/>
      <c r="H113" s="156"/>
      <c r="I113" s="253">
        <f>SUM(B113:F113)</f>
        <v>0</v>
      </c>
      <c r="J113" s="94" t="str">
        <f>IF(I113&lt;&gt;'H - Equipe 8'!G41,"La somme répartie est différente de l'aide demandée dans l'onglet H - Equipe 8"," ")</f>
        <v xml:space="preserve"> </v>
      </c>
    </row>
    <row r="114" spans="1:10" ht="15" x14ac:dyDescent="0.25">
      <c r="A114" s="149"/>
      <c r="B114" s="70"/>
      <c r="C114" s="70"/>
      <c r="D114" s="70"/>
      <c r="E114" s="70"/>
      <c r="F114" s="70"/>
      <c r="G114" s="70"/>
      <c r="H114" s="70"/>
      <c r="I114" s="254"/>
    </row>
    <row r="115" spans="1:10" x14ac:dyDescent="0.25">
      <c r="A115" s="121" t="s">
        <v>86</v>
      </c>
      <c r="B115" s="72"/>
      <c r="C115" s="72"/>
      <c r="D115" s="72"/>
      <c r="E115" s="72"/>
      <c r="F115" s="73"/>
      <c r="G115" s="73"/>
      <c r="H115" s="73"/>
      <c r="I115" s="255"/>
    </row>
    <row r="116" spans="1:10" ht="18" x14ac:dyDescent="0.25">
      <c r="G116" s="397" t="s">
        <v>183</v>
      </c>
      <c r="H116" s="397"/>
      <c r="I116" s="397"/>
    </row>
    <row r="117" spans="1:10" ht="15" customHeight="1" thickBot="1" x14ac:dyDescent="0.3">
      <c r="A117" s="60" t="s">
        <v>106</v>
      </c>
      <c r="B117" s="100"/>
      <c r="C117" s="403">
        <f>'I - Equipe 9'!C5:E5</f>
        <v>0</v>
      </c>
      <c r="D117" s="403"/>
      <c r="E117" s="403"/>
      <c r="F117" s="403"/>
    </row>
    <row r="118" spans="1:10" ht="15.75" thickBot="1" x14ac:dyDescent="0.3">
      <c r="B118" s="398" t="s">
        <v>107</v>
      </c>
      <c r="C118" s="399"/>
      <c r="D118" s="399"/>
      <c r="E118" s="399"/>
      <c r="F118" s="399"/>
      <c r="G118" s="399"/>
      <c r="H118" s="399"/>
      <c r="I118" s="399"/>
    </row>
    <row r="119" spans="1:10" ht="39" thickBot="1" x14ac:dyDescent="0.3">
      <c r="A119" s="61" t="s">
        <v>47</v>
      </c>
      <c r="B119" s="152" t="s">
        <v>221</v>
      </c>
      <c r="C119" s="152" t="s">
        <v>222</v>
      </c>
      <c r="D119" s="152" t="s">
        <v>223</v>
      </c>
      <c r="E119" s="152" t="s">
        <v>224</v>
      </c>
      <c r="F119" s="152" t="s">
        <v>225</v>
      </c>
      <c r="G119" s="136" t="s">
        <v>56</v>
      </c>
      <c r="H119" s="140" t="s">
        <v>160</v>
      </c>
      <c r="I119" s="251" t="s">
        <v>57</v>
      </c>
    </row>
    <row r="120" spans="1:10" ht="15" x14ac:dyDescent="0.25">
      <c r="A120" s="62" t="s">
        <v>58</v>
      </c>
      <c r="B120" s="63"/>
      <c r="C120" s="63"/>
      <c r="D120" s="63"/>
      <c r="E120" s="63"/>
      <c r="F120" s="63"/>
      <c r="G120" s="137"/>
      <c r="H120" s="141"/>
      <c r="I120" s="252">
        <f t="shared" ref="I120:I126" si="38">SUM(B120:F120)</f>
        <v>0</v>
      </c>
    </row>
    <row r="121" spans="1:10" ht="15" x14ac:dyDescent="0.25">
      <c r="A121" s="62" t="s">
        <v>83</v>
      </c>
      <c r="B121" s="63"/>
      <c r="C121" s="63"/>
      <c r="D121" s="63"/>
      <c r="E121" s="63"/>
      <c r="F121" s="63"/>
      <c r="G121" s="138"/>
      <c r="H121" s="142"/>
      <c r="I121" s="252">
        <f t="shared" si="38"/>
        <v>0</v>
      </c>
    </row>
    <row r="122" spans="1:10" ht="15" x14ac:dyDescent="0.25">
      <c r="A122" s="64" t="s">
        <v>81</v>
      </c>
      <c r="B122" s="63"/>
      <c r="C122" s="63"/>
      <c r="D122" s="63"/>
      <c r="E122" s="63"/>
      <c r="F122" s="63"/>
      <c r="G122" s="138"/>
      <c r="H122" s="142"/>
      <c r="I122" s="252">
        <f t="shared" si="38"/>
        <v>0</v>
      </c>
    </row>
    <row r="123" spans="1:10" ht="25.5" x14ac:dyDescent="0.25">
      <c r="A123" s="64" t="s">
        <v>79</v>
      </c>
      <c r="B123" s="63"/>
      <c r="C123" s="63"/>
      <c r="D123" s="63"/>
      <c r="E123" s="63"/>
      <c r="F123" s="63"/>
      <c r="G123" s="138"/>
      <c r="H123" s="142"/>
      <c r="I123" s="252">
        <f t="shared" si="38"/>
        <v>0</v>
      </c>
    </row>
    <row r="124" spans="1:10" ht="51" x14ac:dyDescent="0.25">
      <c r="A124" s="65" t="s">
        <v>82</v>
      </c>
      <c r="B124" s="66"/>
      <c r="C124" s="66"/>
      <c r="D124" s="66"/>
      <c r="E124" s="66"/>
      <c r="F124" s="66"/>
      <c r="G124" s="138"/>
      <c r="H124" s="142"/>
      <c r="I124" s="252">
        <f t="shared" si="38"/>
        <v>0</v>
      </c>
    </row>
    <row r="125" spans="1:10" ht="15" x14ac:dyDescent="0.25">
      <c r="A125" s="65" t="s">
        <v>85</v>
      </c>
      <c r="B125" s="66"/>
      <c r="C125" s="66"/>
      <c r="D125" s="66"/>
      <c r="E125" s="66"/>
      <c r="F125" s="66"/>
      <c r="G125" s="138"/>
      <c r="H125" s="142"/>
      <c r="I125" s="252">
        <f t="shared" si="38"/>
        <v>0</v>
      </c>
    </row>
    <row r="126" spans="1:10" ht="15.75" thickBot="1" x14ac:dyDescent="0.3">
      <c r="A126" s="67" t="s">
        <v>60</v>
      </c>
      <c r="B126" s="117"/>
      <c r="C126" s="117"/>
      <c r="D126" s="117"/>
      <c r="E126" s="117"/>
      <c r="F126" s="117"/>
      <c r="G126" s="138"/>
      <c r="H126" s="142"/>
      <c r="I126" s="252">
        <f t="shared" si="38"/>
        <v>0</v>
      </c>
    </row>
    <row r="127" spans="1:10" ht="35.25" customHeight="1" thickBot="1" x14ac:dyDescent="0.3">
      <c r="A127" s="68" t="s">
        <v>22</v>
      </c>
      <c r="B127" s="257">
        <f>SUM(B120,B122,B123,B124,B125,B126)</f>
        <v>0</v>
      </c>
      <c r="C127" s="257">
        <f t="shared" ref="C127" si="39">SUM(C120,C122,C123,C124,C125,C126)</f>
        <v>0</v>
      </c>
      <c r="D127" s="257">
        <f t="shared" ref="D127" si="40">SUM(D120,D122,D123,D124,D125,D126)</f>
        <v>0</v>
      </c>
      <c r="E127" s="257">
        <f t="shared" ref="E127" si="41">SUM(E120,E122,E123,E124,E125,E126)</f>
        <v>0</v>
      </c>
      <c r="F127" s="257">
        <f t="shared" ref="F127" si="42">SUM(F120,F122,F123,F124,F125,F126)</f>
        <v>0</v>
      </c>
      <c r="G127" s="155"/>
      <c r="H127" s="156"/>
      <c r="I127" s="253">
        <f>SUM(B127:F127)</f>
        <v>0</v>
      </c>
      <c r="J127" s="94" t="str">
        <f>IF(I127&lt;&gt;'I - Equipe 9'!G41,"La somme répartie est différente de l'aide demandée dans l'onglet I - Equipe 9"," ")</f>
        <v xml:space="preserve"> </v>
      </c>
    </row>
    <row r="128" spans="1:10" ht="15" x14ac:dyDescent="0.25">
      <c r="A128" s="149"/>
      <c r="B128" s="70"/>
      <c r="C128" s="70"/>
      <c r="D128" s="70"/>
      <c r="E128" s="70"/>
      <c r="F128" s="70"/>
      <c r="G128" s="70"/>
      <c r="H128" s="70"/>
      <c r="I128" s="254"/>
    </row>
    <row r="129" spans="1:10" x14ac:dyDescent="0.25">
      <c r="A129" s="121" t="s">
        <v>86</v>
      </c>
      <c r="B129" s="72"/>
      <c r="C129" s="72"/>
      <c r="D129" s="72"/>
      <c r="E129" s="72"/>
      <c r="F129" s="73"/>
      <c r="G129" s="73"/>
      <c r="H129" s="73"/>
      <c r="I129" s="255"/>
    </row>
    <row r="130" spans="1:10" ht="18" x14ac:dyDescent="0.25">
      <c r="G130" s="397" t="s">
        <v>183</v>
      </c>
      <c r="H130" s="397"/>
      <c r="I130" s="397"/>
    </row>
    <row r="131" spans="1:10" ht="15" customHeight="1" thickBot="1" x14ac:dyDescent="0.3">
      <c r="A131" s="60" t="s">
        <v>108</v>
      </c>
      <c r="B131" s="100"/>
      <c r="C131" s="403">
        <f>'J - Equipe 10'!C5:E5</f>
        <v>0</v>
      </c>
      <c r="D131" s="403"/>
      <c r="E131" s="403"/>
      <c r="F131" s="403"/>
    </row>
    <row r="132" spans="1:10" ht="15.75" thickBot="1" x14ac:dyDescent="0.3">
      <c r="B132" s="398" t="s">
        <v>109</v>
      </c>
      <c r="C132" s="399"/>
      <c r="D132" s="399"/>
      <c r="E132" s="399"/>
      <c r="F132" s="399"/>
      <c r="G132" s="399"/>
      <c r="H132" s="399"/>
      <c r="I132" s="399"/>
    </row>
    <row r="133" spans="1:10" ht="39" thickBot="1" x14ac:dyDescent="0.3">
      <c r="A133" s="61" t="s">
        <v>47</v>
      </c>
      <c r="B133" s="152" t="s">
        <v>221</v>
      </c>
      <c r="C133" s="152" t="s">
        <v>222</v>
      </c>
      <c r="D133" s="152" t="s">
        <v>223</v>
      </c>
      <c r="E133" s="152" t="s">
        <v>224</v>
      </c>
      <c r="F133" s="152" t="s">
        <v>225</v>
      </c>
      <c r="G133" s="136" t="s">
        <v>56</v>
      </c>
      <c r="H133" s="140" t="s">
        <v>160</v>
      </c>
      <c r="I133" s="251" t="s">
        <v>57</v>
      </c>
    </row>
    <row r="134" spans="1:10" ht="15" x14ac:dyDescent="0.25">
      <c r="A134" s="62" t="s">
        <v>58</v>
      </c>
      <c r="B134" s="63"/>
      <c r="C134" s="63"/>
      <c r="D134" s="63"/>
      <c r="E134" s="63"/>
      <c r="F134" s="63"/>
      <c r="G134" s="137"/>
      <c r="H134" s="141"/>
      <c r="I134" s="252">
        <f t="shared" ref="I134:I140" si="43">SUM(B134:F134)</f>
        <v>0</v>
      </c>
    </row>
    <row r="135" spans="1:10" ht="15" x14ac:dyDescent="0.25">
      <c r="A135" s="62" t="s">
        <v>83</v>
      </c>
      <c r="B135" s="63"/>
      <c r="C135" s="63"/>
      <c r="D135" s="63"/>
      <c r="E135" s="63"/>
      <c r="F135" s="63"/>
      <c r="G135" s="138"/>
      <c r="H135" s="142"/>
      <c r="I135" s="252">
        <f t="shared" si="43"/>
        <v>0</v>
      </c>
    </row>
    <row r="136" spans="1:10" ht="15" x14ac:dyDescent="0.25">
      <c r="A136" s="64" t="s">
        <v>81</v>
      </c>
      <c r="B136" s="63"/>
      <c r="C136" s="63"/>
      <c r="D136" s="63"/>
      <c r="E136" s="63"/>
      <c r="F136" s="63"/>
      <c r="G136" s="138"/>
      <c r="H136" s="142"/>
      <c r="I136" s="252">
        <f t="shared" si="43"/>
        <v>0</v>
      </c>
    </row>
    <row r="137" spans="1:10" ht="25.5" x14ac:dyDescent="0.25">
      <c r="A137" s="64" t="s">
        <v>79</v>
      </c>
      <c r="B137" s="63"/>
      <c r="C137" s="63"/>
      <c r="D137" s="63"/>
      <c r="E137" s="63"/>
      <c r="F137" s="63"/>
      <c r="G137" s="138"/>
      <c r="H137" s="142"/>
      <c r="I137" s="252">
        <f>SUM(B137:F137)</f>
        <v>0</v>
      </c>
    </row>
    <row r="138" spans="1:10" ht="51" x14ac:dyDescent="0.25">
      <c r="A138" s="65" t="s">
        <v>82</v>
      </c>
      <c r="B138" s="66"/>
      <c r="C138" s="66"/>
      <c r="D138" s="66"/>
      <c r="E138" s="66"/>
      <c r="F138" s="66"/>
      <c r="G138" s="138"/>
      <c r="H138" s="142"/>
      <c r="I138" s="252">
        <f t="shared" si="43"/>
        <v>0</v>
      </c>
    </row>
    <row r="139" spans="1:10" ht="15" x14ac:dyDescent="0.25">
      <c r="A139" s="65" t="s">
        <v>85</v>
      </c>
      <c r="B139" s="66"/>
      <c r="C139" s="66"/>
      <c r="D139" s="66"/>
      <c r="E139" s="66"/>
      <c r="F139" s="66"/>
      <c r="G139" s="138"/>
      <c r="H139" s="142"/>
      <c r="I139" s="252">
        <f t="shared" si="43"/>
        <v>0</v>
      </c>
    </row>
    <row r="140" spans="1:10" ht="15.75" thickBot="1" x14ac:dyDescent="0.3">
      <c r="A140" s="67" t="s">
        <v>60</v>
      </c>
      <c r="B140" s="117"/>
      <c r="C140" s="117"/>
      <c r="D140" s="117"/>
      <c r="E140" s="117"/>
      <c r="F140" s="117"/>
      <c r="G140" s="138"/>
      <c r="H140" s="142"/>
      <c r="I140" s="252">
        <f t="shared" si="43"/>
        <v>0</v>
      </c>
    </row>
    <row r="141" spans="1:10" ht="33" customHeight="1" thickBot="1" x14ac:dyDescent="0.3">
      <c r="A141" s="68" t="s">
        <v>22</v>
      </c>
      <c r="B141" s="257">
        <f>SUM(B134,B136,B137,B138,B139,B140)</f>
        <v>0</v>
      </c>
      <c r="C141" s="257">
        <f t="shared" ref="C141" si="44">SUM(C134,C136,C137,C138,C139,C140)</f>
        <v>0</v>
      </c>
      <c r="D141" s="257">
        <f t="shared" ref="D141" si="45">SUM(D134,D136,D137,D138,D139,D140)</f>
        <v>0</v>
      </c>
      <c r="E141" s="257">
        <f t="shared" ref="E141" si="46">SUM(E134,E136,E137,E138,E139,E140)</f>
        <v>0</v>
      </c>
      <c r="F141" s="257">
        <f t="shared" ref="F141" si="47">SUM(F134,F136,F137,F138,F139,F140)</f>
        <v>0</v>
      </c>
      <c r="G141" s="155"/>
      <c r="H141" s="156"/>
      <c r="I141" s="253">
        <f>SUM(B141:F141)</f>
        <v>0</v>
      </c>
      <c r="J141" s="94" t="str">
        <f>IF(I141&lt;&gt;'J - Equipe 10'!G41,"La somme répartie est différente de l'aide demandée dans l'onglet J - Equipe 10"," ")</f>
        <v xml:space="preserve"> </v>
      </c>
    </row>
    <row r="142" spans="1:10" ht="15" x14ac:dyDescent="0.25">
      <c r="A142" s="149"/>
      <c r="B142" s="70"/>
      <c r="C142" s="70"/>
      <c r="D142" s="70"/>
      <c r="E142" s="70"/>
      <c r="F142" s="70"/>
      <c r="G142" s="70"/>
      <c r="H142" s="70"/>
      <c r="I142" s="254"/>
    </row>
    <row r="143" spans="1:10" x14ac:dyDescent="0.25">
      <c r="A143" s="121" t="s">
        <v>86</v>
      </c>
      <c r="B143" s="72"/>
      <c r="C143" s="72"/>
      <c r="D143" s="72"/>
      <c r="E143" s="72"/>
      <c r="F143" s="73"/>
      <c r="G143" s="73"/>
      <c r="H143" s="73"/>
      <c r="I143" s="255"/>
    </row>
  </sheetData>
  <sheetProtection algorithmName="SHA-512" hashValue="7RYh5+PU9tVKrpoz4rwePd9ouOnaE6nvZOIDFl3pa5OUxuhM2o3AAdHE50CzWMJs9cHBFMMSdJNAeV2/C6/e9Q==" saltValue="6bMwt0L1ecgmU1HGBJuU/Q==" spinCount="100000" sheet="1" scenarios="1"/>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102:I102"/>
    <mergeCell ref="G116:I116"/>
    <mergeCell ref="G130:I130"/>
    <mergeCell ref="C103:F103"/>
    <mergeCell ref="C89:F89"/>
    <mergeCell ref="B132:I132"/>
    <mergeCell ref="B104:I104"/>
    <mergeCell ref="B118:I118"/>
    <mergeCell ref="C131:F131"/>
    <mergeCell ref="C117:F117"/>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G74:I74"/>
    <mergeCell ref="B62:I62"/>
    <mergeCell ref="G4:I4"/>
    <mergeCell ref="B6:I6"/>
    <mergeCell ref="B34:I34"/>
    <mergeCell ref="B48:I48"/>
  </mergeCells>
  <phoneticPr fontId="28" type="noConversion"/>
  <dataValidations count="1">
    <dataValidation type="whole" allowBlank="1" showInputMessage="1" showErrorMessage="1" sqref="I8:I15 I22:I29 I36:I43 I50:I57 I64:I71 I78:I85 I92:I99 I134:I141 I120:I127 I106:I113">
      <formula1>0</formula1>
      <formula2>1000000000</formula2>
    </dataValidation>
  </dataValidations>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SheetLayoutView="100" workbookViewId="0">
      <selection activeCell="C9" sqref="C9"/>
    </sheetView>
  </sheetViews>
  <sheetFormatPr baseColWidth="10" defaultColWidth="10.85546875" defaultRowHeight="12.75" x14ac:dyDescent="0.25"/>
  <cols>
    <col min="1" max="1" width="28" style="57" customWidth="1"/>
    <col min="2" max="3" width="32.28515625" style="57" customWidth="1"/>
    <col min="4" max="4" width="6.5703125" style="57" customWidth="1"/>
    <col min="5" max="5" width="30.140625" style="57" customWidth="1"/>
    <col min="6" max="16384" width="10.85546875" style="57"/>
  </cols>
  <sheetData>
    <row r="1" spans="1:5" ht="51" customHeight="1" thickBot="1" x14ac:dyDescent="0.3">
      <c r="A1" s="408" t="s">
        <v>220</v>
      </c>
      <c r="B1" s="409"/>
      <c r="C1" s="410"/>
    </row>
    <row r="2" spans="1:5" ht="15" x14ac:dyDescent="0.25">
      <c r="A2" s="58"/>
      <c r="B2" s="58"/>
      <c r="C2" s="58"/>
    </row>
    <row r="3" spans="1:5" s="92" customFormat="1" ht="15" x14ac:dyDescent="0.25">
      <c r="A3" s="91" t="s">
        <v>31</v>
      </c>
      <c r="B3" s="58"/>
      <c r="C3" s="100">
        <f>'A - Equipe Coordonnateur'!C4:E4</f>
        <v>0</v>
      </c>
    </row>
    <row r="4" spans="1:5" ht="15" x14ac:dyDescent="0.25">
      <c r="A4" s="59"/>
      <c r="B4" s="58"/>
      <c r="C4" s="58"/>
    </row>
    <row r="5" spans="1:5" ht="18.75" customHeight="1" thickBot="1" x14ac:dyDescent="0.3">
      <c r="A5" s="60" t="s">
        <v>192</v>
      </c>
      <c r="B5" s="58"/>
      <c r="C5" s="101">
        <f>'A - Equipe Coordonnateur'!C5:E5</f>
        <v>0</v>
      </c>
    </row>
    <row r="6" spans="1:5" ht="15.75" thickBot="1" x14ac:dyDescent="0.3">
      <c r="B6" s="406" t="s">
        <v>55</v>
      </c>
      <c r="C6" s="407"/>
    </row>
    <row r="7" spans="1:5" ht="13.5" thickBot="1" x14ac:dyDescent="0.3">
      <c r="A7" s="61" t="s">
        <v>47</v>
      </c>
      <c r="B7" s="75" t="s">
        <v>65</v>
      </c>
      <c r="C7" s="76" t="s">
        <v>48</v>
      </c>
      <c r="E7" s="105"/>
    </row>
    <row r="8" spans="1:5" x14ac:dyDescent="0.25">
      <c r="A8" s="62" t="s">
        <v>58</v>
      </c>
      <c r="B8" s="77">
        <f>'A - Equipe Coordonnateur'!F10</f>
        <v>0</v>
      </c>
      <c r="C8" s="78">
        <f>'A - Equipe Coordonnateur'!G10</f>
        <v>0</v>
      </c>
      <c r="E8" s="57" t="str">
        <f>IF($C8&gt;85%*$C13,"%personnel&gt;85%!", "% personnel ok")</f>
        <v>% personnel ok</v>
      </c>
    </row>
    <row r="9" spans="1:5" x14ac:dyDescent="0.25">
      <c r="A9" s="64" t="s">
        <v>81</v>
      </c>
      <c r="B9" s="79">
        <f>'A - Equipe Coordonnateur'!F36</f>
        <v>0</v>
      </c>
      <c r="C9" s="80">
        <f>'A - Equipe Coordonnateur'!G36</f>
        <v>0</v>
      </c>
      <c r="E9" s="74"/>
    </row>
    <row r="10" spans="1:5" x14ac:dyDescent="0.25">
      <c r="A10" s="64" t="s">
        <v>80</v>
      </c>
      <c r="B10" s="79">
        <f>'A - Equipe Coordonnateur'!F39</f>
        <v>0</v>
      </c>
      <c r="C10" s="80">
        <f>'A - Equipe Coordonnateur'!G39</f>
        <v>0</v>
      </c>
      <c r="E10" s="57" t="str">
        <f>IF($C10&gt;20%*$C13,"% prestations&gt;20%!", "% prestations ok")</f>
        <v>% prestations ok</v>
      </c>
    </row>
    <row r="11" spans="1:5" x14ac:dyDescent="0.25">
      <c r="A11" s="65" t="s">
        <v>59</v>
      </c>
      <c r="B11" s="81">
        <f>'A - Equipe Coordonnateur'!F37+'A - Equipe Coordonnateur'!F38</f>
        <v>0</v>
      </c>
      <c r="C11" s="82">
        <f>'A - Equipe Coordonnateur'!G37+'A - Equipe Coordonnateur'!G38</f>
        <v>0</v>
      </c>
    </row>
    <row r="12" spans="1:5" ht="13.5" thickBot="1" x14ac:dyDescent="0.3">
      <c r="A12" s="270" t="s">
        <v>60</v>
      </c>
      <c r="B12" s="83">
        <f>'A - Equipe Coordonnateur'!F40</f>
        <v>0</v>
      </c>
      <c r="C12" s="84">
        <f>'A - Equipe Coordonnateur'!G40</f>
        <v>0</v>
      </c>
      <c r="E12" s="57" t="str">
        <f>IF($C12&lt;=13%*($C8+$C9+$C10+$C11),"Frais de gestion ok","Frais de gestion&gt;13% !")</f>
        <v>Frais de gestion ok</v>
      </c>
    </row>
    <row r="13" spans="1:5" ht="15.75" thickBot="1" x14ac:dyDescent="0.3">
      <c r="A13" s="68" t="s">
        <v>22</v>
      </c>
      <c r="B13" s="256">
        <f>SUM(B8:B12)</f>
        <v>0</v>
      </c>
      <c r="C13" s="257">
        <f>SUM(C8:C12)</f>
        <v>0</v>
      </c>
    </row>
    <row r="14" spans="1:5" ht="15" x14ac:dyDescent="0.25">
      <c r="A14" s="85"/>
      <c r="B14" s="58"/>
      <c r="C14" s="58"/>
    </row>
    <row r="15" spans="1:5" ht="22.5" customHeight="1" thickBot="1" x14ac:dyDescent="0.3">
      <c r="A15" s="60" t="s">
        <v>23</v>
      </c>
      <c r="B15" s="58"/>
      <c r="C15" s="101">
        <f>'B - Equipe 2'!C5:E5</f>
        <v>0</v>
      </c>
    </row>
    <row r="16" spans="1:5" ht="15.75" thickBot="1" x14ac:dyDescent="0.3">
      <c r="B16" s="406" t="s">
        <v>24</v>
      </c>
      <c r="C16" s="407"/>
    </row>
    <row r="17" spans="1:5" ht="13.5" thickBot="1" x14ac:dyDescent="0.3">
      <c r="A17" s="61" t="s">
        <v>47</v>
      </c>
      <c r="B17" s="75" t="s">
        <v>65</v>
      </c>
      <c r="C17" s="76" t="s">
        <v>48</v>
      </c>
      <c r="E17" s="74"/>
    </row>
    <row r="18" spans="1:5" x14ac:dyDescent="0.25">
      <c r="A18" s="62" t="s">
        <v>58</v>
      </c>
      <c r="B18" s="77">
        <f>'B - Equipe 2'!F10</f>
        <v>0</v>
      </c>
      <c r="C18" s="78">
        <f>'B - Equipe 2'!G10</f>
        <v>0</v>
      </c>
      <c r="E18" s="57" t="str">
        <f>IF($C18&gt;85%*$C23,"%personnel&gt;85%!", "% personnel ok")</f>
        <v>% personnel ok</v>
      </c>
    </row>
    <row r="19" spans="1:5" x14ac:dyDescent="0.25">
      <c r="A19" s="64" t="s">
        <v>81</v>
      </c>
      <c r="B19" s="79">
        <f>'B - Equipe 2'!F36</f>
        <v>0</v>
      </c>
      <c r="C19" s="80">
        <f>'B - Equipe 2'!G36</f>
        <v>0</v>
      </c>
      <c r="E19" s="74"/>
    </row>
    <row r="20" spans="1:5" x14ac:dyDescent="0.25">
      <c r="A20" s="64" t="s">
        <v>79</v>
      </c>
      <c r="B20" s="79">
        <f>'B - Equipe 2'!F39</f>
        <v>0</v>
      </c>
      <c r="C20" s="80">
        <f>'B - Equipe 2'!G39</f>
        <v>0</v>
      </c>
      <c r="E20" s="57" t="str">
        <f>IF($C20&gt;20%*$C23,"% prestations&gt;20%!", "% prestations ok")</f>
        <v>% prestations ok</v>
      </c>
    </row>
    <row r="21" spans="1:5" x14ac:dyDescent="0.25">
      <c r="A21" s="65" t="s">
        <v>59</v>
      </c>
      <c r="B21" s="81">
        <f>'B - Equipe 2'!F37+'B - Equipe 2'!F38</f>
        <v>0</v>
      </c>
      <c r="C21" s="82">
        <f>'B - Equipe 2'!G37+'B - Equipe 2'!G38</f>
        <v>0</v>
      </c>
    </row>
    <row r="22" spans="1:5" ht="13.5" thickBot="1" x14ac:dyDescent="0.3">
      <c r="A22" s="67" t="s">
        <v>60</v>
      </c>
      <c r="B22" s="83">
        <f>'B - Equipe 2'!F40</f>
        <v>0</v>
      </c>
      <c r="C22" s="84">
        <f>'B - Equipe 2'!G40</f>
        <v>0</v>
      </c>
      <c r="E22" s="57" t="str">
        <f>IF($C22&lt;=13%*($C18+$C19+$C20+$C21),"Frais de gestion ok","Frais de gestion&gt;13% !")</f>
        <v>Frais de gestion ok</v>
      </c>
    </row>
    <row r="23" spans="1:5" ht="15.75" thickBot="1" x14ac:dyDescent="0.3">
      <c r="A23" s="68" t="s">
        <v>22</v>
      </c>
      <c r="B23" s="256">
        <f>SUM(B18:B22)</f>
        <v>0</v>
      </c>
      <c r="C23" s="257">
        <f>SUM(C18:C22)</f>
        <v>0</v>
      </c>
    </row>
    <row r="24" spans="1:5" ht="15" x14ac:dyDescent="0.25">
      <c r="A24" s="69"/>
      <c r="B24" s="70"/>
      <c r="C24" s="70"/>
    </row>
    <row r="25" spans="1:5" ht="15.75" thickBot="1" x14ac:dyDescent="0.3">
      <c r="A25" s="60" t="s">
        <v>25</v>
      </c>
      <c r="B25" s="58"/>
      <c r="C25" s="101">
        <f>'C - Equipe 3'!C5:E5</f>
        <v>0</v>
      </c>
    </row>
    <row r="26" spans="1:5" ht="15.75" thickBot="1" x14ac:dyDescent="0.3">
      <c r="B26" s="406" t="s">
        <v>26</v>
      </c>
      <c r="C26" s="407"/>
    </row>
    <row r="27" spans="1:5" ht="13.5" thickBot="1" x14ac:dyDescent="0.3">
      <c r="A27" s="61" t="s">
        <v>47</v>
      </c>
      <c r="B27" s="75" t="s">
        <v>40</v>
      </c>
      <c r="C27" s="76" t="s">
        <v>48</v>
      </c>
      <c r="E27" s="74"/>
    </row>
    <row r="28" spans="1:5" x14ac:dyDescent="0.25">
      <c r="A28" s="62" t="s">
        <v>58</v>
      </c>
      <c r="B28" s="77">
        <f>'C - Equipe 3'!F10</f>
        <v>0</v>
      </c>
      <c r="C28" s="78">
        <f>'C - Equipe 3'!G10</f>
        <v>0</v>
      </c>
      <c r="E28" s="57" t="str">
        <f>IF($C28&gt;85%*$C33,"%personnel&gt;85%!", "% personnel ok")</f>
        <v>% personnel ok</v>
      </c>
    </row>
    <row r="29" spans="1:5" x14ac:dyDescent="0.25">
      <c r="A29" s="64" t="s">
        <v>81</v>
      </c>
      <c r="B29" s="79">
        <f>'C - Equipe 3'!F36</f>
        <v>0</v>
      </c>
      <c r="C29" s="80">
        <f>'C - Equipe 3'!G36</f>
        <v>0</v>
      </c>
      <c r="E29" s="74"/>
    </row>
    <row r="30" spans="1:5" x14ac:dyDescent="0.25">
      <c r="A30" s="64" t="s">
        <v>80</v>
      </c>
      <c r="B30" s="79">
        <f>'C - Equipe 3'!F39</f>
        <v>0</v>
      </c>
      <c r="C30" s="80">
        <f>'C - Equipe 3'!G39</f>
        <v>0</v>
      </c>
      <c r="E30" s="57" t="str">
        <f>IF($C30&gt;20%*$C33,"% prestations&gt;20%!", "% prestations ok")</f>
        <v>% prestations ok</v>
      </c>
    </row>
    <row r="31" spans="1:5" x14ac:dyDescent="0.25">
      <c r="A31" s="65" t="s">
        <v>59</v>
      </c>
      <c r="B31" s="81">
        <f>'C - Equipe 3'!F37+'C - Equipe 3'!F38</f>
        <v>0</v>
      </c>
      <c r="C31" s="82">
        <f>'C - Equipe 3'!G37+'C - Equipe 3'!G38</f>
        <v>0</v>
      </c>
    </row>
    <row r="32" spans="1:5" ht="13.5" thickBot="1" x14ac:dyDescent="0.3">
      <c r="A32" s="67" t="s">
        <v>60</v>
      </c>
      <c r="B32" s="83">
        <f>'C - Equipe 3'!F40</f>
        <v>0</v>
      </c>
      <c r="C32" s="84">
        <f>'C - Equipe 3'!G40</f>
        <v>0</v>
      </c>
      <c r="E32" s="57" t="str">
        <f>IF($C32&lt;=13%*($C28+$C29+$C30+$C31),"Frais de gestion ok","Frais de gestion&gt;13% !")</f>
        <v>Frais de gestion ok</v>
      </c>
    </row>
    <row r="33" spans="1:5" ht="15.75" thickBot="1" x14ac:dyDescent="0.3">
      <c r="A33" s="68" t="s">
        <v>22</v>
      </c>
      <c r="B33" s="256">
        <f>SUM(B28:B32)</f>
        <v>0</v>
      </c>
      <c r="C33" s="257">
        <f>SUM(C28:C32)</f>
        <v>0</v>
      </c>
    </row>
    <row r="34" spans="1:5" ht="15" x14ac:dyDescent="0.25">
      <c r="A34" s="69"/>
      <c r="B34" s="70"/>
      <c r="C34" s="70"/>
    </row>
    <row r="35" spans="1:5" ht="25.5" customHeight="1" thickBot="1" x14ac:dyDescent="0.3">
      <c r="A35" s="60" t="s">
        <v>27</v>
      </c>
      <c r="B35" s="58"/>
      <c r="C35" s="101">
        <f>'D - Equipe 4'!C5:E5</f>
        <v>0</v>
      </c>
    </row>
    <row r="36" spans="1:5" ht="15.75" thickBot="1" x14ac:dyDescent="0.3">
      <c r="B36" s="406" t="s">
        <v>28</v>
      </c>
      <c r="C36" s="407"/>
    </row>
    <row r="37" spans="1:5" ht="13.5" thickBot="1" x14ac:dyDescent="0.3">
      <c r="A37" s="61" t="s">
        <v>47</v>
      </c>
      <c r="B37" s="75" t="s">
        <v>65</v>
      </c>
      <c r="C37" s="76" t="s">
        <v>48</v>
      </c>
      <c r="E37" s="74"/>
    </row>
    <row r="38" spans="1:5" x14ac:dyDescent="0.25">
      <c r="A38" s="62" t="s">
        <v>58</v>
      </c>
      <c r="B38" s="77">
        <f>'D - Equipe 4'!F10</f>
        <v>0</v>
      </c>
      <c r="C38" s="78">
        <f>'D - Equipe 4'!G10</f>
        <v>0</v>
      </c>
      <c r="E38" s="57" t="str">
        <f>IF($C38&gt;85%*$C43,"%personnel&gt;85%!", "% personnel ok")</f>
        <v>% personnel ok</v>
      </c>
    </row>
    <row r="39" spans="1:5" x14ac:dyDescent="0.25">
      <c r="A39" s="64" t="s">
        <v>81</v>
      </c>
      <c r="B39" s="79">
        <f>'D - Equipe 4'!F36</f>
        <v>0</v>
      </c>
      <c r="C39" s="80">
        <f>'D - Equipe 4'!G36</f>
        <v>0</v>
      </c>
      <c r="E39" s="74"/>
    </row>
    <row r="40" spans="1:5" x14ac:dyDescent="0.25">
      <c r="A40" s="64" t="s">
        <v>79</v>
      </c>
      <c r="B40" s="79">
        <f>'D - Equipe 4'!F39</f>
        <v>0</v>
      </c>
      <c r="C40" s="80">
        <f>'D - Equipe 4'!G39</f>
        <v>0</v>
      </c>
      <c r="E40" s="57" t="str">
        <f>IF($C40&gt;20%*$C43,"% prestations&gt;20%!", "% prestations ok")</f>
        <v>% prestations ok</v>
      </c>
    </row>
    <row r="41" spans="1:5" x14ac:dyDescent="0.25">
      <c r="A41" s="65" t="s">
        <v>59</v>
      </c>
      <c r="B41" s="81">
        <f>'D - Equipe 4'!F37+'D - Equipe 4'!F38</f>
        <v>0</v>
      </c>
      <c r="C41" s="82">
        <f>'D - Equipe 4'!G37+'D - Equipe 4'!G38</f>
        <v>0</v>
      </c>
    </row>
    <row r="42" spans="1:5" ht="13.5" thickBot="1" x14ac:dyDescent="0.3">
      <c r="A42" s="67" t="s">
        <v>60</v>
      </c>
      <c r="B42" s="83">
        <f>'D - Equipe 4'!F40</f>
        <v>0</v>
      </c>
      <c r="C42" s="84">
        <f>'D - Equipe 4'!G40</f>
        <v>0</v>
      </c>
      <c r="E42" s="57" t="str">
        <f>IF($C42&lt;=13%*($C38+$C39+$C40+$C41),"Frais de gestion ok","Frais de gestion&gt;13% !")</f>
        <v>Frais de gestion ok</v>
      </c>
    </row>
    <row r="43" spans="1:5" ht="15.75" thickBot="1" x14ac:dyDescent="0.3">
      <c r="A43" s="68" t="s">
        <v>22</v>
      </c>
      <c r="B43" s="256">
        <f>SUM(B38:B42)</f>
        <v>0</v>
      </c>
      <c r="C43" s="257">
        <f>SUM(C38:C42)</f>
        <v>0</v>
      </c>
    </row>
    <row r="44" spans="1:5" ht="15" x14ac:dyDescent="0.25">
      <c r="A44" s="69"/>
      <c r="B44" s="70"/>
      <c r="C44" s="70"/>
    </row>
    <row r="45" spans="1:5" ht="15.75" thickBot="1" x14ac:dyDescent="0.3">
      <c r="A45" s="60" t="s">
        <v>29</v>
      </c>
      <c r="B45" s="100"/>
      <c r="C45" s="101">
        <f>'E - Equipe 5'!C5:E5</f>
        <v>0</v>
      </c>
    </row>
    <row r="46" spans="1:5" ht="15.75" thickBot="1" x14ac:dyDescent="0.3">
      <c r="B46" s="147" t="s">
        <v>30</v>
      </c>
      <c r="C46" s="148"/>
    </row>
    <row r="47" spans="1:5" ht="13.5" thickBot="1" x14ac:dyDescent="0.3">
      <c r="A47" s="61" t="s">
        <v>47</v>
      </c>
      <c r="B47" s="75" t="s">
        <v>65</v>
      </c>
      <c r="C47" s="76" t="s">
        <v>48</v>
      </c>
      <c r="E47" s="74"/>
    </row>
    <row r="48" spans="1:5" x14ac:dyDescent="0.25">
      <c r="A48" s="62" t="s">
        <v>58</v>
      </c>
      <c r="B48" s="77">
        <f>'E - Equipe 5'!F10</f>
        <v>0</v>
      </c>
      <c r="C48" s="78">
        <f>'E - Equipe 5'!G10</f>
        <v>0</v>
      </c>
      <c r="E48" s="57" t="str">
        <f>IF($C48&gt;85%*$C53,"%personnel&gt;85%!", "% personnel ok")</f>
        <v>% personnel ok</v>
      </c>
    </row>
    <row r="49" spans="1:5" x14ac:dyDescent="0.25">
      <c r="A49" s="64" t="s">
        <v>81</v>
      </c>
      <c r="B49" s="79">
        <f>'E - Equipe 5'!F36</f>
        <v>0</v>
      </c>
      <c r="C49" s="80">
        <f>'E - Equipe 5'!G36</f>
        <v>0</v>
      </c>
      <c r="E49" s="74"/>
    </row>
    <row r="50" spans="1:5" x14ac:dyDescent="0.25">
      <c r="A50" s="64" t="s">
        <v>80</v>
      </c>
      <c r="B50" s="79">
        <f>'E - Equipe 5'!F39</f>
        <v>0</v>
      </c>
      <c r="C50" s="80">
        <f>'E - Equipe 5'!G39</f>
        <v>0</v>
      </c>
      <c r="E50" s="57" t="str">
        <f>IF($C50&gt;20%*$C53,"% prestations&gt;20%!", "% prestations ok")</f>
        <v>% prestations ok</v>
      </c>
    </row>
    <row r="51" spans="1:5" x14ac:dyDescent="0.25">
      <c r="A51" s="65" t="s">
        <v>59</v>
      </c>
      <c r="B51" s="81">
        <f>'E - Equipe 5'!F37+'E - Equipe 5'!F38</f>
        <v>0</v>
      </c>
      <c r="C51" s="82">
        <f>'E - Equipe 5'!G37+'E - Equipe 5'!G38</f>
        <v>0</v>
      </c>
    </row>
    <row r="52" spans="1:5" ht="13.5" thickBot="1" x14ac:dyDescent="0.3">
      <c r="A52" s="67" t="s">
        <v>60</v>
      </c>
      <c r="B52" s="83">
        <f>'E - Equipe 5'!F40</f>
        <v>0</v>
      </c>
      <c r="C52" s="84">
        <f>'E - Equipe 5'!G40</f>
        <v>0</v>
      </c>
      <c r="E52" s="57" t="str">
        <f>IF($C52&lt;=13%*($C48+$C49+$C50+$C51),"Frais de gestion ok","Frais de gestion&gt;13% !")</f>
        <v>Frais de gestion ok</v>
      </c>
    </row>
    <row r="53" spans="1:5" ht="15.75" thickBot="1" x14ac:dyDescent="0.3">
      <c r="A53" s="68" t="s">
        <v>22</v>
      </c>
      <c r="B53" s="256">
        <f>SUM(B48:B52)</f>
        <v>0</v>
      </c>
      <c r="C53" s="257">
        <f>SUM(C48:C52)</f>
        <v>0</v>
      </c>
    </row>
    <row r="54" spans="1:5" ht="15" x14ac:dyDescent="0.25">
      <c r="A54" s="146"/>
      <c r="B54" s="70"/>
      <c r="C54" s="70"/>
    </row>
    <row r="55" spans="1:5" ht="15.75" thickBot="1" x14ac:dyDescent="0.3">
      <c r="A55" s="60" t="s">
        <v>100</v>
      </c>
      <c r="B55" s="100"/>
      <c r="C55" s="159">
        <f>'F - Equipe 6'!C5:E5</f>
        <v>0</v>
      </c>
    </row>
    <row r="56" spans="1:5" ht="15.75" thickBot="1" x14ac:dyDescent="0.3">
      <c r="B56" s="147" t="s">
        <v>101</v>
      </c>
      <c r="C56" s="148"/>
    </row>
    <row r="57" spans="1:5" ht="13.5" thickBot="1" x14ac:dyDescent="0.3">
      <c r="A57" s="61" t="s">
        <v>47</v>
      </c>
      <c r="B57" s="75" t="s">
        <v>65</v>
      </c>
      <c r="C57" s="76" t="s">
        <v>48</v>
      </c>
      <c r="E57" s="74"/>
    </row>
    <row r="58" spans="1:5" x14ac:dyDescent="0.25">
      <c r="A58" s="62" t="s">
        <v>58</v>
      </c>
      <c r="B58" s="77">
        <f>'F - Equipe 6'!F10</f>
        <v>0</v>
      </c>
      <c r="C58" s="78">
        <f>'F - Equipe 6'!G10</f>
        <v>0</v>
      </c>
      <c r="E58" s="57" t="str">
        <f>IF($C58&gt;85%*$C63,"%personnel&gt;85%!", "% personnel ok")</f>
        <v>% personnel ok</v>
      </c>
    </row>
    <row r="59" spans="1:5" x14ac:dyDescent="0.25">
      <c r="A59" s="64" t="s">
        <v>81</v>
      </c>
      <c r="B59" s="79">
        <f>'F - Equipe 6'!F36</f>
        <v>0</v>
      </c>
      <c r="C59" s="80">
        <f>'F - Equipe 6'!G36</f>
        <v>0</v>
      </c>
      <c r="E59" s="74"/>
    </row>
    <row r="60" spans="1:5" x14ac:dyDescent="0.25">
      <c r="A60" s="64" t="s">
        <v>80</v>
      </c>
      <c r="B60" s="79">
        <f>'F - Equipe 6'!F39</f>
        <v>0</v>
      </c>
      <c r="C60" s="80">
        <f>'F - Equipe 6'!G39</f>
        <v>0</v>
      </c>
      <c r="E60" s="57" t="str">
        <f>IF($C60&gt;20%*$C63,"% prestations&gt;20%!", "% prestations ok")</f>
        <v>% prestations ok</v>
      </c>
    </row>
    <row r="61" spans="1:5" x14ac:dyDescent="0.25">
      <c r="A61" s="65" t="s">
        <v>59</v>
      </c>
      <c r="B61" s="81">
        <f>'F - Equipe 6'!F37+'F - Equipe 6'!F38</f>
        <v>0</v>
      </c>
      <c r="C61" s="82">
        <f>'F - Equipe 6'!G37+'F - Equipe 6'!G38</f>
        <v>0</v>
      </c>
    </row>
    <row r="62" spans="1:5" ht="13.5" thickBot="1" x14ac:dyDescent="0.3">
      <c r="A62" s="67" t="s">
        <v>60</v>
      </c>
      <c r="B62" s="83">
        <f>'F - Equipe 6'!F40</f>
        <v>0</v>
      </c>
      <c r="C62" s="84">
        <f>'F - Equipe 6'!G40</f>
        <v>0</v>
      </c>
      <c r="E62" s="57" t="str">
        <f>IF($C62&lt;=13%*($C58+$C59+$C60+$C61),"Frais de gestion ok","Frais de gestion&gt;13% !")</f>
        <v>Frais de gestion ok</v>
      </c>
    </row>
    <row r="63" spans="1:5" ht="15.75" thickBot="1" x14ac:dyDescent="0.3">
      <c r="A63" s="68" t="s">
        <v>22</v>
      </c>
      <c r="B63" s="256">
        <f>SUM(B58:B62)</f>
        <v>0</v>
      </c>
      <c r="C63" s="257">
        <f>SUM(C58:C62)</f>
        <v>0</v>
      </c>
    </row>
    <row r="64" spans="1:5" ht="15" x14ac:dyDescent="0.25">
      <c r="A64" s="146"/>
      <c r="B64" s="70"/>
      <c r="C64" s="70"/>
    </row>
    <row r="65" spans="1:5" ht="15.75" thickBot="1" x14ac:dyDescent="0.3">
      <c r="A65" s="60" t="s">
        <v>102</v>
      </c>
      <c r="B65" s="100"/>
      <c r="C65" s="101">
        <f>'G - Equipe 7'!C5:E5</f>
        <v>0</v>
      </c>
    </row>
    <row r="66" spans="1:5" ht="15.75" thickBot="1" x14ac:dyDescent="0.3">
      <c r="B66" s="147" t="s">
        <v>103</v>
      </c>
      <c r="C66" s="148"/>
    </row>
    <row r="67" spans="1:5" ht="13.5" thickBot="1" x14ac:dyDescent="0.3">
      <c r="A67" s="61" t="s">
        <v>47</v>
      </c>
      <c r="B67" s="75" t="s">
        <v>65</v>
      </c>
      <c r="C67" s="76" t="s">
        <v>48</v>
      </c>
      <c r="E67" s="74"/>
    </row>
    <row r="68" spans="1:5" x14ac:dyDescent="0.25">
      <c r="A68" s="62" t="s">
        <v>58</v>
      </c>
      <c r="B68" s="77">
        <f>'G - Equipe 7'!F10</f>
        <v>0</v>
      </c>
      <c r="C68" s="78">
        <f>'G - Equipe 7'!G10</f>
        <v>0</v>
      </c>
      <c r="E68" s="57" t="str">
        <f>IF($C68&gt;85%*$C73,"%personnel&gt;85%!", "% personnel ok")</f>
        <v>% personnel ok</v>
      </c>
    </row>
    <row r="69" spans="1:5" x14ac:dyDescent="0.25">
      <c r="A69" s="64" t="s">
        <v>81</v>
      </c>
      <c r="B69" s="79">
        <f>'G - Equipe 7'!F36</f>
        <v>0</v>
      </c>
      <c r="C69" s="80">
        <f>'G - Equipe 7'!G36</f>
        <v>0</v>
      </c>
      <c r="E69" s="74"/>
    </row>
    <row r="70" spans="1:5" x14ac:dyDescent="0.25">
      <c r="A70" s="64" t="s">
        <v>80</v>
      </c>
      <c r="B70" s="79">
        <f>'G - Equipe 7'!F39</f>
        <v>0</v>
      </c>
      <c r="C70" s="80">
        <f>'G - Equipe 7'!G39</f>
        <v>0</v>
      </c>
      <c r="E70" s="57" t="str">
        <f>IF($C70&gt;20%*$C73,"% prestations&gt;20%!", "% prestations ok")</f>
        <v>% prestations ok</v>
      </c>
    </row>
    <row r="71" spans="1:5" x14ac:dyDescent="0.25">
      <c r="A71" s="65" t="s">
        <v>59</v>
      </c>
      <c r="B71" s="81">
        <f>'G - Equipe 7'!F37+'G - Equipe 7'!F38</f>
        <v>0</v>
      </c>
      <c r="C71" s="82">
        <f>'G - Equipe 7'!G37+'G - Equipe 7'!G38</f>
        <v>0</v>
      </c>
    </row>
    <row r="72" spans="1:5" ht="13.5" thickBot="1" x14ac:dyDescent="0.3">
      <c r="A72" s="67" t="s">
        <v>60</v>
      </c>
      <c r="B72" s="83">
        <f>'G - Equipe 7'!F40</f>
        <v>0</v>
      </c>
      <c r="C72" s="84">
        <f>'G - Equipe 7'!G30</f>
        <v>0</v>
      </c>
      <c r="E72" s="57" t="str">
        <f>IF($C72&lt;=13%*($C68+$C69+$C70+$C71),"Frais de gestion ok","Frais de gestion&gt;13% !")</f>
        <v>Frais de gestion ok</v>
      </c>
    </row>
    <row r="73" spans="1:5" ht="15.75" thickBot="1" x14ac:dyDescent="0.3">
      <c r="A73" s="68" t="s">
        <v>22</v>
      </c>
      <c r="B73" s="256">
        <f>SUM(B68:B72)</f>
        <v>0</v>
      </c>
      <c r="C73" s="257">
        <f>SUM(C68:C72)</f>
        <v>0</v>
      </c>
    </row>
    <row r="74" spans="1:5" ht="15" x14ac:dyDescent="0.25">
      <c r="A74" s="146"/>
      <c r="B74" s="70"/>
      <c r="C74" s="70"/>
    </row>
    <row r="75" spans="1:5" ht="15.75" thickBot="1" x14ac:dyDescent="0.3">
      <c r="A75" s="60" t="s">
        <v>104</v>
      </c>
      <c r="B75" s="100"/>
      <c r="C75" s="101">
        <f>'H - Equipe 8'!C5:E5</f>
        <v>0</v>
      </c>
    </row>
    <row r="76" spans="1:5" ht="15.75" thickBot="1" x14ac:dyDescent="0.3">
      <c r="B76" s="147" t="s">
        <v>105</v>
      </c>
      <c r="C76" s="148"/>
    </row>
    <row r="77" spans="1:5" ht="13.5" thickBot="1" x14ac:dyDescent="0.3">
      <c r="A77" s="61" t="s">
        <v>47</v>
      </c>
      <c r="B77" s="75" t="s">
        <v>65</v>
      </c>
      <c r="C77" s="76" t="s">
        <v>48</v>
      </c>
      <c r="E77" s="74"/>
    </row>
    <row r="78" spans="1:5" x14ac:dyDescent="0.25">
      <c r="A78" s="62" t="s">
        <v>58</v>
      </c>
      <c r="B78" s="77">
        <f>'H - Equipe 8'!F10</f>
        <v>0</v>
      </c>
      <c r="C78" s="78">
        <f>'H - Equipe 8'!G10</f>
        <v>0</v>
      </c>
      <c r="E78" s="57" t="str">
        <f>IF($C78&gt;85%*$C83,"%personnel&gt;85%!", "% personnel ok")</f>
        <v>% personnel ok</v>
      </c>
    </row>
    <row r="79" spans="1:5" x14ac:dyDescent="0.25">
      <c r="A79" s="64" t="s">
        <v>81</v>
      </c>
      <c r="B79" s="79">
        <f>'H - Equipe 8'!F36</f>
        <v>0</v>
      </c>
      <c r="C79" s="80">
        <f>'H - Equipe 8'!G36</f>
        <v>0</v>
      </c>
      <c r="E79" s="74"/>
    </row>
    <row r="80" spans="1:5" x14ac:dyDescent="0.25">
      <c r="A80" s="64" t="s">
        <v>80</v>
      </c>
      <c r="B80" s="79">
        <f>'H - Equipe 8'!F39</f>
        <v>0</v>
      </c>
      <c r="C80" s="80">
        <f>'H - Equipe 8'!G39</f>
        <v>0</v>
      </c>
      <c r="E80" s="57" t="str">
        <f>IF($C80&gt;20%*$C83,"% prestations&gt;20%!", "% prestations ok")</f>
        <v>% prestations ok</v>
      </c>
    </row>
    <row r="81" spans="1:5" x14ac:dyDescent="0.25">
      <c r="A81" s="65" t="s">
        <v>59</v>
      </c>
      <c r="B81" s="81">
        <f>'H - Equipe 8'!F37+'H - Equipe 8'!F38</f>
        <v>0</v>
      </c>
      <c r="C81" s="82">
        <f>'H - Equipe 8'!G37+'H - Equipe 8'!G38</f>
        <v>0</v>
      </c>
    </row>
    <row r="82" spans="1:5" ht="13.5" thickBot="1" x14ac:dyDescent="0.3">
      <c r="A82" s="67" t="s">
        <v>60</v>
      </c>
      <c r="B82" s="83">
        <f>'H - Equipe 8'!F40</f>
        <v>0</v>
      </c>
      <c r="C82" s="84">
        <f>'H - Equipe 8'!G40</f>
        <v>0</v>
      </c>
      <c r="E82" s="57" t="str">
        <f>IF($C82&lt;=13%*($C78+$C79+$C80+$C81),"Frais de gestion ok","Frais de gestion&gt;13% !")</f>
        <v>Frais de gestion ok</v>
      </c>
    </row>
    <row r="83" spans="1:5" ht="15.75" thickBot="1" x14ac:dyDescent="0.3">
      <c r="A83" s="68" t="s">
        <v>22</v>
      </c>
      <c r="B83" s="256">
        <f>SUM(B78:B82)</f>
        <v>0</v>
      </c>
      <c r="C83" s="257">
        <f>SUM(C78:C82)</f>
        <v>0</v>
      </c>
    </row>
    <row r="84" spans="1:5" ht="15" x14ac:dyDescent="0.25">
      <c r="A84" s="146"/>
      <c r="B84" s="70"/>
      <c r="C84" s="70"/>
    </row>
    <row r="85" spans="1:5" ht="15.75" thickBot="1" x14ac:dyDescent="0.3">
      <c r="A85" s="60" t="s">
        <v>106</v>
      </c>
      <c r="B85" s="100"/>
      <c r="C85" s="101">
        <f>'I - Equipe 9'!C5:E5</f>
        <v>0</v>
      </c>
    </row>
    <row r="86" spans="1:5" ht="15.75" thickBot="1" x14ac:dyDescent="0.3">
      <c r="B86" s="147" t="s">
        <v>107</v>
      </c>
      <c r="C86" s="148"/>
    </row>
    <row r="87" spans="1:5" ht="13.5" thickBot="1" x14ac:dyDescent="0.3">
      <c r="A87" s="61" t="s">
        <v>47</v>
      </c>
      <c r="B87" s="75" t="s">
        <v>65</v>
      </c>
      <c r="C87" s="76" t="s">
        <v>48</v>
      </c>
      <c r="E87" s="74"/>
    </row>
    <row r="88" spans="1:5" x14ac:dyDescent="0.25">
      <c r="A88" s="62" t="s">
        <v>58</v>
      </c>
      <c r="B88" s="77">
        <f>'I - Equipe 9'!F10</f>
        <v>0</v>
      </c>
      <c r="C88" s="78">
        <f>'I - Equipe 9'!G10</f>
        <v>0</v>
      </c>
      <c r="E88" s="57" t="str">
        <f>IF($C88&gt;85%*$C93,"%personnel&gt;85%!", "% personnel ok")</f>
        <v>% personnel ok</v>
      </c>
    </row>
    <row r="89" spans="1:5" x14ac:dyDescent="0.25">
      <c r="A89" s="64" t="s">
        <v>81</v>
      </c>
      <c r="B89" s="79">
        <f>'I - Equipe 9'!F36</f>
        <v>0</v>
      </c>
      <c r="C89" s="80">
        <f>'I - Equipe 9'!G36</f>
        <v>0</v>
      </c>
      <c r="E89" s="74"/>
    </row>
    <row r="90" spans="1:5" x14ac:dyDescent="0.25">
      <c r="A90" s="64" t="s">
        <v>80</v>
      </c>
      <c r="B90" s="79">
        <f>'I - Equipe 9'!F39</f>
        <v>0</v>
      </c>
      <c r="C90" s="80">
        <f>'I - Equipe 9'!G39</f>
        <v>0</v>
      </c>
      <c r="E90" s="57" t="str">
        <f>IF($C90&gt;20%*$C93,"% prestations&gt;20%!", "% prestations ok")</f>
        <v>% prestations ok</v>
      </c>
    </row>
    <row r="91" spans="1:5" x14ac:dyDescent="0.25">
      <c r="A91" s="65" t="s">
        <v>59</v>
      </c>
      <c r="B91" s="81">
        <f>'I - Equipe 9'!F37+'I - Equipe 9'!F38</f>
        <v>0</v>
      </c>
      <c r="C91" s="82">
        <f>'I - Equipe 9'!G37+'I - Equipe 9'!G38</f>
        <v>0</v>
      </c>
    </row>
    <row r="92" spans="1:5" ht="13.5" thickBot="1" x14ac:dyDescent="0.3">
      <c r="A92" s="67" t="s">
        <v>60</v>
      </c>
      <c r="B92" s="83">
        <f>'I - Equipe 9'!F40</f>
        <v>0</v>
      </c>
      <c r="C92" s="84">
        <f>'I - Equipe 9'!G40</f>
        <v>0</v>
      </c>
      <c r="E92" s="57" t="str">
        <f>IF($C92&lt;=13%*($C88+$C89+$C90+$C91),"Frais de gestion ok","Frais de gestion&gt;13% !")</f>
        <v>Frais de gestion ok</v>
      </c>
    </row>
    <row r="93" spans="1:5" ht="15.75" thickBot="1" x14ac:dyDescent="0.3">
      <c r="A93" s="68" t="s">
        <v>22</v>
      </c>
      <c r="B93" s="256">
        <f>SUM(B88:B92)</f>
        <v>0</v>
      </c>
      <c r="C93" s="257">
        <f>SUM(C88:C92)</f>
        <v>0</v>
      </c>
    </row>
    <row r="94" spans="1:5" ht="15" x14ac:dyDescent="0.25">
      <c r="A94" s="146"/>
      <c r="B94" s="70"/>
      <c r="C94" s="70"/>
    </row>
    <row r="95" spans="1:5" ht="15.75" thickBot="1" x14ac:dyDescent="0.3">
      <c r="A95" s="60" t="s">
        <v>108</v>
      </c>
      <c r="B95" s="100"/>
      <c r="C95" s="101">
        <f>'J - Equipe 10'!C5:E5</f>
        <v>0</v>
      </c>
    </row>
    <row r="96" spans="1:5" ht="15.75" thickBot="1" x14ac:dyDescent="0.3">
      <c r="B96" s="147" t="s">
        <v>109</v>
      </c>
      <c r="C96" s="148"/>
    </row>
    <row r="97" spans="1:5" ht="13.5" thickBot="1" x14ac:dyDescent="0.3">
      <c r="A97" s="61" t="s">
        <v>47</v>
      </c>
      <c r="B97" s="75" t="s">
        <v>65</v>
      </c>
      <c r="C97" s="76" t="s">
        <v>48</v>
      </c>
      <c r="E97" s="74"/>
    </row>
    <row r="98" spans="1:5" x14ac:dyDescent="0.25">
      <c r="A98" s="62" t="s">
        <v>58</v>
      </c>
      <c r="B98" s="77">
        <f>'J - Equipe 10'!F10</f>
        <v>0</v>
      </c>
      <c r="C98" s="78">
        <f>'J - Equipe 10'!G10</f>
        <v>0</v>
      </c>
      <c r="E98" s="57" t="str">
        <f>IF($C98&gt;85%*$C103,"%personnel&gt;85%!", "% personnel ok")</f>
        <v>% personnel ok</v>
      </c>
    </row>
    <row r="99" spans="1:5" x14ac:dyDescent="0.25">
      <c r="A99" s="64" t="s">
        <v>81</v>
      </c>
      <c r="B99" s="79">
        <f>'J - Equipe 10'!F36</f>
        <v>0</v>
      </c>
      <c r="C99" s="80">
        <f>'J - Equipe 10'!G36</f>
        <v>0</v>
      </c>
      <c r="E99" s="74"/>
    </row>
    <row r="100" spans="1:5" x14ac:dyDescent="0.25">
      <c r="A100" s="64" t="s">
        <v>80</v>
      </c>
      <c r="B100" s="79">
        <f>'J - Equipe 10'!F39</f>
        <v>0</v>
      </c>
      <c r="C100" s="80">
        <f>'J - Equipe 10'!G39</f>
        <v>0</v>
      </c>
      <c r="E100" s="57" t="str">
        <f>IF($C100&gt;20%*$C103,"% prestations&gt;20%!", "% prestations ok")</f>
        <v>% prestations ok</v>
      </c>
    </row>
    <row r="101" spans="1:5" x14ac:dyDescent="0.25">
      <c r="A101" s="65" t="s">
        <v>59</v>
      </c>
      <c r="B101" s="81">
        <f>'J - Equipe 10'!F37+'J - Equipe 10'!F38</f>
        <v>0</v>
      </c>
      <c r="C101" s="82">
        <f>'J - Equipe 10'!G37+'J - Equipe 10'!G38</f>
        <v>0</v>
      </c>
    </row>
    <row r="102" spans="1:5" ht="13.5" thickBot="1" x14ac:dyDescent="0.3">
      <c r="A102" s="67" t="s">
        <v>60</v>
      </c>
      <c r="B102" s="83">
        <f>'J - Equipe 10'!F40</f>
        <v>0</v>
      </c>
      <c r="C102" s="84">
        <f>'J - Equipe 10'!G40</f>
        <v>0</v>
      </c>
      <c r="E102" s="57" t="str">
        <f>IF($C102&lt;=13%*($C98+$C99+$C100+$C101),"Frais de gestion ok","Frais de gestion&gt;13% !")</f>
        <v>Frais de gestion ok</v>
      </c>
    </row>
    <row r="103" spans="1:5" ht="15.75" thickBot="1" x14ac:dyDescent="0.3">
      <c r="A103" s="68" t="s">
        <v>22</v>
      </c>
      <c r="B103" s="256">
        <f>SUM(B98:B102)</f>
        <v>0</v>
      </c>
      <c r="C103" s="257">
        <f>SUM(C98:C102)</f>
        <v>0</v>
      </c>
    </row>
    <row r="104" spans="1:5" ht="15" x14ac:dyDescent="0.25">
      <c r="A104" s="146"/>
      <c r="B104" s="70"/>
      <c r="C104" s="70"/>
    </row>
    <row r="105" spans="1:5" ht="15" x14ac:dyDescent="0.25">
      <c r="A105" s="146"/>
      <c r="B105" s="70"/>
      <c r="C105" s="70"/>
    </row>
    <row r="106" spans="1:5" ht="15.75" thickBot="1" x14ac:dyDescent="0.3">
      <c r="A106" s="69"/>
      <c r="B106" s="70"/>
      <c r="C106" s="70"/>
    </row>
    <row r="107" spans="1:5" ht="29.25" customHeight="1" thickBot="1" x14ac:dyDescent="0.3">
      <c r="B107" s="406" t="s">
        <v>110</v>
      </c>
      <c r="C107" s="407"/>
    </row>
    <row r="108" spans="1:5" s="74" customFormat="1" ht="25.5" customHeight="1" thickBot="1" x14ac:dyDescent="0.3">
      <c r="A108" s="61" t="s">
        <v>47</v>
      </c>
      <c r="B108" s="75" t="s">
        <v>65</v>
      </c>
      <c r="C108" s="76" t="s">
        <v>48</v>
      </c>
      <c r="E108" s="57"/>
    </row>
    <row r="109" spans="1:5" ht="18" customHeight="1" x14ac:dyDescent="0.25">
      <c r="A109" s="62" t="s">
        <v>58</v>
      </c>
      <c r="B109" s="77">
        <f t="shared" ref="B109:C113" si="0">B8+B18+B28+B38+B48+B58+B68+B78+B88+B98</f>
        <v>0</v>
      </c>
      <c r="C109" s="78">
        <f t="shared" si="0"/>
        <v>0</v>
      </c>
    </row>
    <row r="110" spans="1:5" ht="17.25" customHeight="1" x14ac:dyDescent="0.25">
      <c r="A110" s="64" t="s">
        <v>81</v>
      </c>
      <c r="B110" s="79">
        <f t="shared" si="0"/>
        <v>0</v>
      </c>
      <c r="C110" s="80">
        <f t="shared" si="0"/>
        <v>0</v>
      </c>
    </row>
    <row r="111" spans="1:5" ht="20.100000000000001" customHeight="1" x14ac:dyDescent="0.25">
      <c r="A111" s="64" t="s">
        <v>79</v>
      </c>
      <c r="B111" s="79">
        <f t="shared" si="0"/>
        <v>0</v>
      </c>
      <c r="C111" s="80">
        <f t="shared" si="0"/>
        <v>0</v>
      </c>
    </row>
    <row r="112" spans="1:5" ht="17.25" customHeight="1" x14ac:dyDescent="0.25">
      <c r="A112" s="65" t="s">
        <v>59</v>
      </c>
      <c r="B112" s="81">
        <f t="shared" si="0"/>
        <v>0</v>
      </c>
      <c r="C112" s="82">
        <f t="shared" si="0"/>
        <v>0</v>
      </c>
    </row>
    <row r="113" spans="1:7" ht="17.25" customHeight="1" thickBot="1" x14ac:dyDescent="0.3">
      <c r="A113" s="67" t="s">
        <v>60</v>
      </c>
      <c r="B113" s="86">
        <f t="shared" si="0"/>
        <v>0</v>
      </c>
      <c r="C113" s="84">
        <f t="shared" si="0"/>
        <v>0</v>
      </c>
    </row>
    <row r="114" spans="1:7" ht="17.25" customHeight="1" thickBot="1" x14ac:dyDescent="0.3">
      <c r="A114" s="68" t="s">
        <v>22</v>
      </c>
      <c r="B114" s="256">
        <f>SUM(B109:B113)</f>
        <v>0</v>
      </c>
      <c r="C114" s="257">
        <f>SUM(C109:C113)</f>
        <v>0</v>
      </c>
    </row>
    <row r="115" spans="1:7" s="73" customFormat="1" ht="24.95" customHeight="1" x14ac:dyDescent="0.25">
      <c r="A115" s="71"/>
      <c r="B115" s="72"/>
      <c r="G115" s="93"/>
    </row>
    <row r="116" spans="1:7" ht="24.95" customHeight="1" x14ac:dyDescent="0.25">
      <c r="A116" s="411"/>
      <c r="B116" s="411"/>
      <c r="C116" s="411"/>
    </row>
  </sheetData>
  <sheetProtection algorithmName="SHA-512" hashValue="oNxqrBQCM74OPgQV+rK788UGuDY9srH/PtvuVXkGk0S/MdqJiyE3iR23uX4JlEI/Kz2fPP4N0OUGu5t7lAa/DQ==" saltValue="foFiiDVa8P4mdkcxsYSYjw==" spinCount="100000" sheet="1" scenarios="1"/>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8" type="noConversion"/>
  <conditionalFormatting sqref="E98">
    <cfRule type="containsText" dxfId="165" priority="170" operator="containsText" text="Attention">
      <formula>NOT(ISERROR(SEARCH("Attention",E98)))</formula>
    </cfRule>
    <cfRule type="containsText" dxfId="164" priority="171" operator="containsText" text="ok">
      <formula>NOT(ISERROR(SEARCH("ok",E98)))</formula>
    </cfRule>
  </conditionalFormatting>
  <conditionalFormatting sqref="E88">
    <cfRule type="containsText" dxfId="163" priority="168" operator="containsText" text="Attention">
      <formula>NOT(ISERROR(SEARCH("Attention",E88)))</formula>
    </cfRule>
    <cfRule type="containsText" dxfId="162" priority="169" operator="containsText" text="ok">
      <formula>NOT(ISERROR(SEARCH("ok",E88)))</formula>
    </cfRule>
  </conditionalFormatting>
  <conditionalFormatting sqref="E8">
    <cfRule type="containsText" dxfId="161" priority="152" operator="containsText" text="Attention">
      <formula>NOT(ISERROR(SEARCH("Attention",E8)))</formula>
    </cfRule>
    <cfRule type="containsText" dxfId="160" priority="153" operator="containsText" text="ok">
      <formula>NOT(ISERROR(SEARCH("ok",E8)))</formula>
    </cfRule>
  </conditionalFormatting>
  <conditionalFormatting sqref="E78">
    <cfRule type="containsText" dxfId="159" priority="166" operator="containsText" text="Attention">
      <formula>NOT(ISERROR(SEARCH("Attention",E78)))</formula>
    </cfRule>
    <cfRule type="containsText" dxfId="158" priority="167" operator="containsText" text="ok">
      <formula>NOT(ISERROR(SEARCH("ok",E78)))</formula>
    </cfRule>
  </conditionalFormatting>
  <conditionalFormatting sqref="E68">
    <cfRule type="containsText" dxfId="157" priority="164" operator="containsText" text="Attention">
      <formula>NOT(ISERROR(SEARCH("Attention",E68)))</formula>
    </cfRule>
    <cfRule type="containsText" dxfId="156" priority="165" operator="containsText" text="ok">
      <formula>NOT(ISERROR(SEARCH("ok",E68)))</formula>
    </cfRule>
  </conditionalFormatting>
  <conditionalFormatting sqref="E58">
    <cfRule type="containsText" dxfId="155" priority="162" operator="containsText" text="Attention">
      <formula>NOT(ISERROR(SEARCH("Attention",E58)))</formula>
    </cfRule>
    <cfRule type="containsText" dxfId="154" priority="163" operator="containsText" text="ok">
      <formula>NOT(ISERROR(SEARCH("ok",E58)))</formula>
    </cfRule>
  </conditionalFormatting>
  <conditionalFormatting sqref="E48">
    <cfRule type="containsText" dxfId="153" priority="160" operator="containsText" text="Attention">
      <formula>NOT(ISERROR(SEARCH("Attention",E48)))</formula>
    </cfRule>
    <cfRule type="containsText" dxfId="152" priority="161" operator="containsText" text="ok">
      <formula>NOT(ISERROR(SEARCH("ok",E48)))</formula>
    </cfRule>
  </conditionalFormatting>
  <conditionalFormatting sqref="E38">
    <cfRule type="containsText" dxfId="151" priority="158" operator="containsText" text="Attention">
      <formula>NOT(ISERROR(SEARCH("Attention",E38)))</formula>
    </cfRule>
    <cfRule type="containsText" dxfId="150" priority="159" operator="containsText" text="ok">
      <formula>NOT(ISERROR(SEARCH("ok",E38)))</formula>
    </cfRule>
  </conditionalFormatting>
  <conditionalFormatting sqref="E28">
    <cfRule type="containsText" dxfId="149" priority="156" operator="containsText" text="Attention">
      <formula>NOT(ISERROR(SEARCH("Attention",E28)))</formula>
    </cfRule>
    <cfRule type="containsText" dxfId="148" priority="157" operator="containsText" text="ok">
      <formula>NOT(ISERROR(SEARCH("ok",E28)))</formula>
    </cfRule>
  </conditionalFormatting>
  <conditionalFormatting sqref="E18">
    <cfRule type="containsText" dxfId="147" priority="154" operator="containsText" text="Attention">
      <formula>NOT(ISERROR(SEARCH("Attention",E18)))</formula>
    </cfRule>
    <cfRule type="containsText" dxfId="146" priority="155" operator="containsText" text="ok">
      <formula>NOT(ISERROR(SEARCH("ok",E18)))</formula>
    </cfRule>
  </conditionalFormatting>
  <conditionalFormatting sqref="E1:E11 E15:E1048576">
    <cfRule type="containsText" dxfId="145" priority="149" operator="containsText" text="Attention&gt;85%!">
      <formula>NOT(ISERROR(SEARCH("Attention&gt;85%!",E1)))</formula>
    </cfRule>
    <cfRule type="containsText" dxfId="144" priority="150" operator="containsText" text="ok">
      <formula>NOT(ISERROR(SEARCH("ok",E1)))</formula>
    </cfRule>
    <cfRule type="containsText" dxfId="143" priority="151" operator="containsText" text="Attention&gt;20%!">
      <formula>NOT(ISERROR(SEARCH("Attention&gt;20%!",E1)))</formula>
    </cfRule>
  </conditionalFormatting>
  <conditionalFormatting sqref="E12">
    <cfRule type="containsText" dxfId="142" priority="140" operator="containsText" text="&gt;">
      <formula>NOT(ISERROR(SEARCH("&gt;",E12)))</formula>
    </cfRule>
    <cfRule type="containsText" dxfId="141" priority="141" operator="containsText" text="Attention&gt;85%!">
      <formula>NOT(ISERROR(SEARCH("Attention&gt;85%!",E12)))</formula>
    </cfRule>
    <cfRule type="containsText" dxfId="140" priority="142" operator="containsText" text="ok">
      <formula>NOT(ISERROR(SEARCH("ok",E12)))</formula>
    </cfRule>
    <cfRule type="containsText" dxfId="139" priority="143" operator="containsText" text="Attention&gt;20%!">
      <formula>NOT(ISERROR(SEARCH("Attention&gt;20%!",E12)))</formula>
    </cfRule>
  </conditionalFormatting>
  <conditionalFormatting sqref="E1:E1048576">
    <cfRule type="containsText" dxfId="138" priority="139" operator="containsText" text="!">
      <formula>NOT(ISERROR(SEARCH("!",E1)))</formula>
    </cfRule>
  </conditionalFormatting>
  <conditionalFormatting sqref="E18">
    <cfRule type="containsText" dxfId="137" priority="137" operator="containsText" text="Attention">
      <formula>NOT(ISERROR(SEARCH("Attention",E18)))</formula>
    </cfRule>
    <cfRule type="containsText" dxfId="136" priority="138" operator="containsText" text="ok">
      <formula>NOT(ISERROR(SEARCH("ok",E18)))</formula>
    </cfRule>
  </conditionalFormatting>
  <conditionalFormatting sqref="E22">
    <cfRule type="containsText" dxfId="135" priority="133" operator="containsText" text="&gt;">
      <formula>NOT(ISERROR(SEARCH("&gt;",E22)))</formula>
    </cfRule>
    <cfRule type="containsText" dxfId="134" priority="134" operator="containsText" text="Attention&gt;85%!">
      <formula>NOT(ISERROR(SEARCH("Attention&gt;85%!",E22)))</formula>
    </cfRule>
    <cfRule type="containsText" dxfId="133" priority="135" operator="containsText" text="ok">
      <formula>NOT(ISERROR(SEARCH("ok",E22)))</formula>
    </cfRule>
    <cfRule type="containsText" dxfId="132" priority="136" operator="containsText" text="Attention&gt;20%!">
      <formula>NOT(ISERROR(SEARCH("Attention&gt;20%!",E22)))</formula>
    </cfRule>
  </conditionalFormatting>
  <conditionalFormatting sqref="E28">
    <cfRule type="containsText" dxfId="131" priority="131" operator="containsText" text="Attention">
      <formula>NOT(ISERROR(SEARCH("Attention",E28)))</formula>
    </cfRule>
    <cfRule type="containsText" dxfId="130" priority="132" operator="containsText" text="ok">
      <formula>NOT(ISERROR(SEARCH("ok",E28)))</formula>
    </cfRule>
  </conditionalFormatting>
  <conditionalFormatting sqref="E32">
    <cfRule type="containsText" dxfId="129" priority="127" operator="containsText" text="&gt;">
      <formula>NOT(ISERROR(SEARCH("&gt;",E32)))</formula>
    </cfRule>
    <cfRule type="containsText" dxfId="128" priority="128" operator="containsText" text="Attention&gt;85%!">
      <formula>NOT(ISERROR(SEARCH("Attention&gt;85%!",E32)))</formula>
    </cfRule>
    <cfRule type="containsText" dxfId="127" priority="129" operator="containsText" text="ok">
      <formula>NOT(ISERROR(SEARCH("ok",E32)))</formula>
    </cfRule>
    <cfRule type="containsText" dxfId="126" priority="130" operator="containsText" text="Attention&gt;20%!">
      <formula>NOT(ISERROR(SEARCH("Attention&gt;20%!",E32)))</formula>
    </cfRule>
  </conditionalFormatting>
  <conditionalFormatting sqref="E38">
    <cfRule type="containsText" dxfId="125" priority="125" operator="containsText" text="Attention">
      <formula>NOT(ISERROR(SEARCH("Attention",E38)))</formula>
    </cfRule>
    <cfRule type="containsText" dxfId="124" priority="126" operator="containsText" text="ok">
      <formula>NOT(ISERROR(SEARCH("ok",E38)))</formula>
    </cfRule>
  </conditionalFormatting>
  <conditionalFormatting sqref="E42">
    <cfRule type="containsText" dxfId="123" priority="121" operator="containsText" text="&gt;">
      <formula>NOT(ISERROR(SEARCH("&gt;",E42)))</formula>
    </cfRule>
    <cfRule type="containsText" dxfId="122" priority="122" operator="containsText" text="Attention&gt;85%!">
      <formula>NOT(ISERROR(SEARCH("Attention&gt;85%!",E42)))</formula>
    </cfRule>
    <cfRule type="containsText" dxfId="121" priority="123" operator="containsText" text="ok">
      <formula>NOT(ISERROR(SEARCH("ok",E42)))</formula>
    </cfRule>
    <cfRule type="containsText" dxfId="120" priority="124" operator="containsText" text="Attention&gt;20%!">
      <formula>NOT(ISERROR(SEARCH("Attention&gt;20%!",E42)))</formula>
    </cfRule>
  </conditionalFormatting>
  <conditionalFormatting sqref="E48">
    <cfRule type="containsText" dxfId="119" priority="119" operator="containsText" text="Attention">
      <formula>NOT(ISERROR(SEARCH("Attention",E48)))</formula>
    </cfRule>
    <cfRule type="containsText" dxfId="118" priority="120" operator="containsText" text="ok">
      <formula>NOT(ISERROR(SEARCH("ok",E48)))</formula>
    </cfRule>
  </conditionalFormatting>
  <conditionalFormatting sqref="E52">
    <cfRule type="containsText" dxfId="117" priority="115" operator="containsText" text="&gt;">
      <formula>NOT(ISERROR(SEARCH("&gt;",E52)))</formula>
    </cfRule>
    <cfRule type="containsText" dxfId="116" priority="116" operator="containsText" text="Attention&gt;85%!">
      <formula>NOT(ISERROR(SEARCH("Attention&gt;85%!",E52)))</formula>
    </cfRule>
    <cfRule type="containsText" dxfId="115" priority="117" operator="containsText" text="ok">
      <formula>NOT(ISERROR(SEARCH("ok",E52)))</formula>
    </cfRule>
    <cfRule type="containsText" dxfId="114" priority="118" operator="containsText" text="Attention&gt;20%!">
      <formula>NOT(ISERROR(SEARCH("Attention&gt;20%!",E52)))</formula>
    </cfRule>
  </conditionalFormatting>
  <conditionalFormatting sqref="E58">
    <cfRule type="containsText" dxfId="113" priority="113" operator="containsText" text="Attention">
      <formula>NOT(ISERROR(SEARCH("Attention",E58)))</formula>
    </cfRule>
    <cfRule type="containsText" dxfId="112" priority="114" operator="containsText" text="ok">
      <formula>NOT(ISERROR(SEARCH("ok",E58)))</formula>
    </cfRule>
  </conditionalFormatting>
  <conditionalFormatting sqref="E62">
    <cfRule type="containsText" dxfId="111" priority="109" operator="containsText" text="&gt;">
      <formula>NOT(ISERROR(SEARCH("&gt;",E62)))</formula>
    </cfRule>
    <cfRule type="containsText" dxfId="110" priority="110" operator="containsText" text="Attention&gt;85%!">
      <formula>NOT(ISERROR(SEARCH("Attention&gt;85%!",E62)))</formula>
    </cfRule>
    <cfRule type="containsText" dxfId="109" priority="111" operator="containsText" text="ok">
      <formula>NOT(ISERROR(SEARCH("ok",E62)))</formula>
    </cfRule>
    <cfRule type="containsText" dxfId="108" priority="112" operator="containsText" text="Attention&gt;20%!">
      <formula>NOT(ISERROR(SEARCH("Attention&gt;20%!",E62)))</formula>
    </cfRule>
  </conditionalFormatting>
  <conditionalFormatting sqref="E68">
    <cfRule type="containsText" dxfId="107" priority="107" operator="containsText" text="Attention">
      <formula>NOT(ISERROR(SEARCH("Attention",E68)))</formula>
    </cfRule>
    <cfRule type="containsText" dxfId="106" priority="108" operator="containsText" text="ok">
      <formula>NOT(ISERROR(SEARCH("ok",E68)))</formula>
    </cfRule>
  </conditionalFormatting>
  <conditionalFormatting sqref="E72">
    <cfRule type="containsText" dxfId="105" priority="103" operator="containsText" text="&gt;">
      <formula>NOT(ISERROR(SEARCH("&gt;",E72)))</formula>
    </cfRule>
    <cfRule type="containsText" dxfId="104" priority="104" operator="containsText" text="Attention&gt;85%!">
      <formula>NOT(ISERROR(SEARCH("Attention&gt;85%!",E72)))</formula>
    </cfRule>
    <cfRule type="containsText" dxfId="103" priority="105" operator="containsText" text="ok">
      <formula>NOT(ISERROR(SEARCH("ok",E72)))</formula>
    </cfRule>
    <cfRule type="containsText" dxfId="102" priority="106" operator="containsText" text="Attention&gt;20%!">
      <formula>NOT(ISERROR(SEARCH("Attention&gt;20%!",E72)))</formula>
    </cfRule>
  </conditionalFormatting>
  <conditionalFormatting sqref="E78">
    <cfRule type="containsText" dxfId="101" priority="101" operator="containsText" text="Attention">
      <formula>NOT(ISERROR(SEARCH("Attention",E78)))</formula>
    </cfRule>
    <cfRule type="containsText" dxfId="100" priority="102" operator="containsText" text="ok">
      <formula>NOT(ISERROR(SEARCH("ok",E78)))</formula>
    </cfRule>
  </conditionalFormatting>
  <conditionalFormatting sqref="E82">
    <cfRule type="containsText" dxfId="99" priority="97" operator="containsText" text="&gt;">
      <formula>NOT(ISERROR(SEARCH("&gt;",E82)))</formula>
    </cfRule>
    <cfRule type="containsText" dxfId="98" priority="98" operator="containsText" text="Attention&gt;85%!">
      <formula>NOT(ISERROR(SEARCH("Attention&gt;85%!",E82)))</formula>
    </cfRule>
    <cfRule type="containsText" dxfId="97" priority="99" operator="containsText" text="ok">
      <formula>NOT(ISERROR(SEARCH("ok",E82)))</formula>
    </cfRule>
    <cfRule type="containsText" dxfId="96" priority="100" operator="containsText" text="Attention&gt;20%!">
      <formula>NOT(ISERROR(SEARCH("Attention&gt;20%!",E82)))</formula>
    </cfRule>
  </conditionalFormatting>
  <conditionalFormatting sqref="E88">
    <cfRule type="containsText" dxfId="95" priority="95" operator="containsText" text="Attention">
      <formula>NOT(ISERROR(SEARCH("Attention",E88)))</formula>
    </cfRule>
    <cfRule type="containsText" dxfId="94" priority="96" operator="containsText" text="ok">
      <formula>NOT(ISERROR(SEARCH("ok",E88)))</formula>
    </cfRule>
  </conditionalFormatting>
  <conditionalFormatting sqref="E92">
    <cfRule type="containsText" dxfId="93" priority="91" operator="containsText" text="&gt;">
      <formula>NOT(ISERROR(SEARCH("&gt;",E92)))</formula>
    </cfRule>
    <cfRule type="containsText" dxfId="92" priority="92" operator="containsText" text="Attention&gt;85%!">
      <formula>NOT(ISERROR(SEARCH("Attention&gt;85%!",E92)))</formula>
    </cfRule>
    <cfRule type="containsText" dxfId="91" priority="93" operator="containsText" text="ok">
      <formula>NOT(ISERROR(SEARCH("ok",E92)))</formula>
    </cfRule>
    <cfRule type="containsText" dxfId="90" priority="94" operator="containsText" text="Attention&gt;20%!">
      <formula>NOT(ISERROR(SEARCH("Attention&gt;20%!",E92)))</formula>
    </cfRule>
  </conditionalFormatting>
  <conditionalFormatting sqref="E98">
    <cfRule type="containsText" dxfId="89" priority="89" operator="containsText" text="Attention">
      <formula>NOT(ISERROR(SEARCH("Attention",E98)))</formula>
    </cfRule>
    <cfRule type="containsText" dxfId="88" priority="90" operator="containsText" text="ok">
      <formula>NOT(ISERROR(SEARCH("ok",E98)))</formula>
    </cfRule>
  </conditionalFormatting>
  <conditionalFormatting sqref="E102">
    <cfRule type="containsText" dxfId="87" priority="85" operator="containsText" text="&gt;">
      <formula>NOT(ISERROR(SEARCH("&gt;",E102)))</formula>
    </cfRule>
    <cfRule type="containsText" dxfId="86" priority="86" operator="containsText" text="Attention&gt;85%!">
      <formula>NOT(ISERROR(SEARCH("Attention&gt;85%!",E102)))</formula>
    </cfRule>
    <cfRule type="containsText" dxfId="85" priority="87" operator="containsText" text="ok">
      <formula>NOT(ISERROR(SEARCH("ok",E102)))</formula>
    </cfRule>
    <cfRule type="containsText" dxfId="84" priority="88" operator="containsText" text="Attention&gt;20%!">
      <formula>NOT(ISERROR(SEARCH("Attention&gt;20%!",E102)))</formula>
    </cfRule>
  </conditionalFormatting>
  <conditionalFormatting sqref="E18">
    <cfRule type="containsText" dxfId="83" priority="83" operator="containsText" text="Attention">
      <formula>NOT(ISERROR(SEARCH("Attention",E18)))</formula>
    </cfRule>
    <cfRule type="containsText" dxfId="82" priority="84" operator="containsText" text="ok">
      <formula>NOT(ISERROR(SEARCH("ok",E18)))</formula>
    </cfRule>
  </conditionalFormatting>
  <conditionalFormatting sqref="E22">
    <cfRule type="containsText" dxfId="81" priority="79" operator="containsText" text="&gt;">
      <formula>NOT(ISERROR(SEARCH("&gt;",E22)))</formula>
    </cfRule>
    <cfRule type="containsText" dxfId="80" priority="80" operator="containsText" text="Attention&gt;85%!">
      <formula>NOT(ISERROR(SEARCH("Attention&gt;85%!",E22)))</formula>
    </cfRule>
    <cfRule type="containsText" dxfId="79" priority="81" operator="containsText" text="ok">
      <formula>NOT(ISERROR(SEARCH("ok",E22)))</formula>
    </cfRule>
    <cfRule type="containsText" dxfId="78" priority="82" operator="containsText" text="Attention&gt;20%!">
      <formula>NOT(ISERROR(SEARCH("Attention&gt;20%!",E22)))</formula>
    </cfRule>
  </conditionalFormatting>
  <conditionalFormatting sqref="E28">
    <cfRule type="containsText" dxfId="77" priority="77" operator="containsText" text="Attention">
      <formula>NOT(ISERROR(SEARCH("Attention",E28)))</formula>
    </cfRule>
    <cfRule type="containsText" dxfId="76" priority="78" operator="containsText" text="ok">
      <formula>NOT(ISERROR(SEARCH("ok",E28)))</formula>
    </cfRule>
  </conditionalFormatting>
  <conditionalFormatting sqref="E32">
    <cfRule type="containsText" dxfId="75" priority="73" operator="containsText" text="&gt;">
      <formula>NOT(ISERROR(SEARCH("&gt;",E32)))</formula>
    </cfRule>
    <cfRule type="containsText" dxfId="74" priority="74" operator="containsText" text="Attention&gt;85%!">
      <formula>NOT(ISERROR(SEARCH("Attention&gt;85%!",E32)))</formula>
    </cfRule>
    <cfRule type="containsText" dxfId="73" priority="75" operator="containsText" text="ok">
      <formula>NOT(ISERROR(SEARCH("ok",E32)))</formula>
    </cfRule>
    <cfRule type="containsText" dxfId="72" priority="76" operator="containsText" text="Attention&gt;20%!">
      <formula>NOT(ISERROR(SEARCH("Attention&gt;20%!",E32)))</formula>
    </cfRule>
  </conditionalFormatting>
  <conditionalFormatting sqref="E18">
    <cfRule type="containsText" dxfId="71" priority="71" operator="containsText" text="Attention">
      <formula>NOT(ISERROR(SEARCH("Attention",E18)))</formula>
    </cfRule>
    <cfRule type="containsText" dxfId="70" priority="72" operator="containsText" text="ok">
      <formula>NOT(ISERROR(SEARCH("ok",E18)))</formula>
    </cfRule>
  </conditionalFormatting>
  <conditionalFormatting sqref="E22">
    <cfRule type="containsText" dxfId="69" priority="67" operator="containsText" text="&gt;">
      <formula>NOT(ISERROR(SEARCH("&gt;",E22)))</formula>
    </cfRule>
    <cfRule type="containsText" dxfId="68" priority="68" operator="containsText" text="Attention&gt;85%!">
      <formula>NOT(ISERROR(SEARCH("Attention&gt;85%!",E22)))</formula>
    </cfRule>
    <cfRule type="containsText" dxfId="67" priority="69" operator="containsText" text="ok">
      <formula>NOT(ISERROR(SEARCH("ok",E22)))</formula>
    </cfRule>
    <cfRule type="containsText" dxfId="66" priority="70" operator="containsText" text="Attention&gt;20%!">
      <formula>NOT(ISERROR(SEARCH("Attention&gt;20%!",E22)))</formula>
    </cfRule>
  </conditionalFormatting>
  <conditionalFormatting sqref="E28">
    <cfRule type="containsText" dxfId="65" priority="65" operator="containsText" text="Attention">
      <formula>NOT(ISERROR(SEARCH("Attention",E28)))</formula>
    </cfRule>
    <cfRule type="containsText" dxfId="64" priority="66" operator="containsText" text="ok">
      <formula>NOT(ISERROR(SEARCH("ok",E28)))</formula>
    </cfRule>
  </conditionalFormatting>
  <conditionalFormatting sqref="E32">
    <cfRule type="containsText" dxfId="63" priority="61" operator="containsText" text="&gt;">
      <formula>NOT(ISERROR(SEARCH("&gt;",E32)))</formula>
    </cfRule>
    <cfRule type="containsText" dxfId="62" priority="62" operator="containsText" text="Attention&gt;85%!">
      <formula>NOT(ISERROR(SEARCH("Attention&gt;85%!",E32)))</formula>
    </cfRule>
    <cfRule type="containsText" dxfId="61" priority="63" operator="containsText" text="ok">
      <formula>NOT(ISERROR(SEARCH("ok",E32)))</formula>
    </cfRule>
    <cfRule type="containsText" dxfId="60" priority="64" operator="containsText" text="Attention&gt;20%!">
      <formula>NOT(ISERROR(SEARCH("Attention&gt;20%!",E32)))</formula>
    </cfRule>
  </conditionalFormatting>
  <conditionalFormatting sqref="E38">
    <cfRule type="containsText" dxfId="59" priority="59" operator="containsText" text="Attention">
      <formula>NOT(ISERROR(SEARCH("Attention",E38)))</formula>
    </cfRule>
    <cfRule type="containsText" dxfId="58" priority="60" operator="containsText" text="ok">
      <formula>NOT(ISERROR(SEARCH("ok",E38)))</formula>
    </cfRule>
  </conditionalFormatting>
  <conditionalFormatting sqref="E42">
    <cfRule type="containsText" dxfId="57" priority="55" operator="containsText" text="&gt;">
      <formula>NOT(ISERROR(SEARCH("&gt;",E42)))</formula>
    </cfRule>
    <cfRule type="containsText" dxfId="56" priority="56" operator="containsText" text="Attention&gt;85%!">
      <formula>NOT(ISERROR(SEARCH("Attention&gt;85%!",E42)))</formula>
    </cfRule>
    <cfRule type="containsText" dxfId="55" priority="57" operator="containsText" text="ok">
      <formula>NOT(ISERROR(SEARCH("ok",E42)))</formula>
    </cfRule>
    <cfRule type="containsText" dxfId="54" priority="58" operator="containsText" text="Attention&gt;20%!">
      <formula>NOT(ISERROR(SEARCH("Attention&gt;20%!",E42)))</formula>
    </cfRule>
  </conditionalFormatting>
  <conditionalFormatting sqref="E48">
    <cfRule type="containsText" dxfId="53" priority="53" operator="containsText" text="Attention">
      <formula>NOT(ISERROR(SEARCH("Attention",E48)))</formula>
    </cfRule>
    <cfRule type="containsText" dxfId="52" priority="54" operator="containsText" text="ok">
      <formula>NOT(ISERROR(SEARCH("ok",E48)))</formula>
    </cfRule>
  </conditionalFormatting>
  <conditionalFormatting sqref="E52">
    <cfRule type="containsText" dxfId="51" priority="49" operator="containsText" text="&gt;">
      <formula>NOT(ISERROR(SEARCH("&gt;",E52)))</formula>
    </cfRule>
    <cfRule type="containsText" dxfId="50" priority="50" operator="containsText" text="Attention&gt;85%!">
      <formula>NOT(ISERROR(SEARCH("Attention&gt;85%!",E52)))</formula>
    </cfRule>
    <cfRule type="containsText" dxfId="49" priority="51" operator="containsText" text="ok">
      <formula>NOT(ISERROR(SEARCH("ok",E52)))</formula>
    </cfRule>
    <cfRule type="containsText" dxfId="48" priority="52" operator="containsText" text="Attention&gt;20%!">
      <formula>NOT(ISERROR(SEARCH("Attention&gt;20%!",E52)))</formula>
    </cfRule>
  </conditionalFormatting>
  <conditionalFormatting sqref="E58">
    <cfRule type="containsText" dxfId="47" priority="47" operator="containsText" text="Attention">
      <formula>NOT(ISERROR(SEARCH("Attention",E58)))</formula>
    </cfRule>
    <cfRule type="containsText" dxfId="46" priority="48" operator="containsText" text="ok">
      <formula>NOT(ISERROR(SEARCH("ok",E58)))</formula>
    </cfRule>
  </conditionalFormatting>
  <conditionalFormatting sqref="E62">
    <cfRule type="containsText" dxfId="45" priority="43" operator="containsText" text="&gt;">
      <formula>NOT(ISERROR(SEARCH("&gt;",E62)))</formula>
    </cfRule>
    <cfRule type="containsText" dxfId="44" priority="44" operator="containsText" text="Attention&gt;85%!">
      <formula>NOT(ISERROR(SEARCH("Attention&gt;85%!",E62)))</formula>
    </cfRule>
    <cfRule type="containsText" dxfId="43" priority="45" operator="containsText" text="ok">
      <formula>NOT(ISERROR(SEARCH("ok",E62)))</formula>
    </cfRule>
    <cfRule type="containsText" dxfId="42" priority="46" operator="containsText" text="Attention&gt;20%!">
      <formula>NOT(ISERROR(SEARCH("Attention&gt;20%!",E62)))</formula>
    </cfRule>
  </conditionalFormatting>
  <conditionalFormatting sqref="E68">
    <cfRule type="containsText" dxfId="41" priority="41" operator="containsText" text="Attention">
      <formula>NOT(ISERROR(SEARCH("Attention",E68)))</formula>
    </cfRule>
    <cfRule type="containsText" dxfId="40" priority="42" operator="containsText" text="ok">
      <formula>NOT(ISERROR(SEARCH("ok",E68)))</formula>
    </cfRule>
  </conditionalFormatting>
  <conditionalFormatting sqref="E72">
    <cfRule type="containsText" dxfId="39" priority="37" operator="containsText" text="&gt;">
      <formula>NOT(ISERROR(SEARCH("&gt;",E72)))</formula>
    </cfRule>
    <cfRule type="containsText" dxfId="38" priority="38" operator="containsText" text="Attention&gt;85%!">
      <formula>NOT(ISERROR(SEARCH("Attention&gt;85%!",E72)))</formula>
    </cfRule>
    <cfRule type="containsText" dxfId="37" priority="39" operator="containsText" text="ok">
      <formula>NOT(ISERROR(SEARCH("ok",E72)))</formula>
    </cfRule>
    <cfRule type="containsText" dxfId="36" priority="40" operator="containsText" text="Attention&gt;20%!">
      <formula>NOT(ISERROR(SEARCH("Attention&gt;20%!",E72)))</formula>
    </cfRule>
  </conditionalFormatting>
  <conditionalFormatting sqref="E78">
    <cfRule type="containsText" dxfId="35" priority="35" operator="containsText" text="Attention">
      <formula>NOT(ISERROR(SEARCH("Attention",E78)))</formula>
    </cfRule>
    <cfRule type="containsText" dxfId="34" priority="36" operator="containsText" text="ok">
      <formula>NOT(ISERROR(SEARCH("ok",E78)))</formula>
    </cfRule>
  </conditionalFormatting>
  <conditionalFormatting sqref="E82">
    <cfRule type="containsText" dxfId="33" priority="31" operator="containsText" text="&gt;">
      <formula>NOT(ISERROR(SEARCH("&gt;",E82)))</formula>
    </cfRule>
    <cfRule type="containsText" dxfId="32" priority="32" operator="containsText" text="Attention&gt;85%!">
      <formula>NOT(ISERROR(SEARCH("Attention&gt;85%!",E82)))</formula>
    </cfRule>
    <cfRule type="containsText" dxfId="31" priority="33" operator="containsText" text="ok">
      <formula>NOT(ISERROR(SEARCH("ok",E82)))</formula>
    </cfRule>
    <cfRule type="containsText" dxfId="30" priority="34" operator="containsText" text="Attention&gt;20%!">
      <formula>NOT(ISERROR(SEARCH("Attention&gt;20%!",E82)))</formula>
    </cfRule>
  </conditionalFormatting>
  <conditionalFormatting sqref="E88">
    <cfRule type="containsText" dxfId="29" priority="29" operator="containsText" text="Attention">
      <formula>NOT(ISERROR(SEARCH("Attention",E88)))</formula>
    </cfRule>
    <cfRule type="containsText" dxfId="28" priority="30" operator="containsText" text="ok">
      <formula>NOT(ISERROR(SEARCH("ok",E88)))</formula>
    </cfRule>
  </conditionalFormatting>
  <conditionalFormatting sqref="E92">
    <cfRule type="containsText" dxfId="27" priority="25" operator="containsText" text="&gt;">
      <formula>NOT(ISERROR(SEARCH("&gt;",E92)))</formula>
    </cfRule>
    <cfRule type="containsText" dxfId="26" priority="26" operator="containsText" text="Attention&gt;85%!">
      <formula>NOT(ISERROR(SEARCH("Attention&gt;85%!",E92)))</formula>
    </cfRule>
    <cfRule type="containsText" dxfId="25" priority="27" operator="containsText" text="ok">
      <formula>NOT(ISERROR(SEARCH("ok",E92)))</formula>
    </cfRule>
    <cfRule type="containsText" dxfId="24" priority="28" operator="containsText" text="Attention&gt;20%!">
      <formula>NOT(ISERROR(SEARCH("Attention&gt;20%!",E92)))</formula>
    </cfRule>
  </conditionalFormatting>
  <conditionalFormatting sqref="E98">
    <cfRule type="containsText" dxfId="23" priority="23" operator="containsText" text="Attention">
      <formula>NOT(ISERROR(SEARCH("Attention",E98)))</formula>
    </cfRule>
    <cfRule type="containsText" dxfId="22" priority="24" operator="containsText" text="ok">
      <formula>NOT(ISERROR(SEARCH("ok",E98)))</formula>
    </cfRule>
  </conditionalFormatting>
  <conditionalFormatting sqref="E102">
    <cfRule type="containsText" dxfId="21" priority="19" operator="containsText" text="&gt;">
      <formula>NOT(ISERROR(SEARCH("&gt;",E102)))</formula>
    </cfRule>
    <cfRule type="containsText" dxfId="20" priority="20" operator="containsText" text="Attention&gt;85%!">
      <formula>NOT(ISERROR(SEARCH("Attention&gt;85%!",E102)))</formula>
    </cfRule>
    <cfRule type="containsText" dxfId="19" priority="21" operator="containsText" text="ok">
      <formula>NOT(ISERROR(SEARCH("ok",E102)))</formula>
    </cfRule>
    <cfRule type="containsText" dxfId="18" priority="22" operator="containsText" text="Attention&gt;20%!">
      <formula>NOT(ISERROR(SEARCH("Attention&gt;20%!",E102)))</formula>
    </cfRule>
  </conditionalFormatting>
  <conditionalFormatting sqref="E18">
    <cfRule type="containsText" dxfId="17" priority="17" operator="containsText" text="Attention">
      <formula>NOT(ISERROR(SEARCH("Attention",E18)))</formula>
    </cfRule>
    <cfRule type="containsText" dxfId="16" priority="18" operator="containsText" text="ok">
      <formula>NOT(ISERROR(SEARCH("ok",E18)))</formula>
    </cfRule>
  </conditionalFormatting>
  <conditionalFormatting sqref="E28">
    <cfRule type="containsText" dxfId="15" priority="15" operator="containsText" text="Attention">
      <formula>NOT(ISERROR(SEARCH("Attention",E28)))</formula>
    </cfRule>
    <cfRule type="containsText" dxfId="14" priority="16" operator="containsText" text="ok">
      <formula>NOT(ISERROR(SEARCH("ok",E28)))</formula>
    </cfRule>
  </conditionalFormatting>
  <conditionalFormatting sqref="E38">
    <cfRule type="containsText" dxfId="13" priority="13" operator="containsText" text="Attention">
      <formula>NOT(ISERROR(SEARCH("Attention",E38)))</formula>
    </cfRule>
    <cfRule type="containsText" dxfId="12" priority="14" operator="containsText" text="ok">
      <formula>NOT(ISERROR(SEARCH("ok",E38)))</formula>
    </cfRule>
  </conditionalFormatting>
  <conditionalFormatting sqref="E48">
    <cfRule type="containsText" dxfId="11" priority="11" operator="containsText" text="Attention">
      <formula>NOT(ISERROR(SEARCH("Attention",E48)))</formula>
    </cfRule>
    <cfRule type="containsText" dxfId="10" priority="12" operator="containsText" text="ok">
      <formula>NOT(ISERROR(SEARCH("ok",E48)))</formula>
    </cfRule>
  </conditionalFormatting>
  <conditionalFormatting sqref="E58">
    <cfRule type="containsText" dxfId="9" priority="9" operator="containsText" text="Attention">
      <formula>NOT(ISERROR(SEARCH("Attention",E58)))</formula>
    </cfRule>
    <cfRule type="containsText" dxfId="8" priority="10" operator="containsText" text="ok">
      <formula>NOT(ISERROR(SEARCH("ok",E58)))</formula>
    </cfRule>
  </conditionalFormatting>
  <conditionalFormatting sqref="E68">
    <cfRule type="containsText" dxfId="7" priority="7" operator="containsText" text="Attention">
      <formula>NOT(ISERROR(SEARCH("Attention",E68)))</formula>
    </cfRule>
    <cfRule type="containsText" dxfId="6" priority="8" operator="containsText" text="ok">
      <formula>NOT(ISERROR(SEARCH("ok",E68)))</formula>
    </cfRule>
  </conditionalFormatting>
  <conditionalFormatting sqref="E78">
    <cfRule type="containsText" dxfId="5" priority="5" operator="containsText" text="Attention">
      <formula>NOT(ISERROR(SEARCH("Attention",E78)))</formula>
    </cfRule>
    <cfRule type="containsText" dxfId="4" priority="6" operator="containsText" text="ok">
      <formula>NOT(ISERROR(SEARCH("ok",E78)))</formula>
    </cfRule>
  </conditionalFormatting>
  <conditionalFormatting sqref="E88">
    <cfRule type="containsText" dxfId="3" priority="3" operator="containsText" text="Attention">
      <formula>NOT(ISERROR(SEARCH("Attention",E88)))</formula>
    </cfRule>
    <cfRule type="containsText" dxfId="2" priority="4" operator="containsText" text="ok">
      <formula>NOT(ISERROR(SEARCH("ok",E88)))</formula>
    </cfRule>
  </conditionalFormatting>
  <conditionalFormatting sqref="E98">
    <cfRule type="containsText" dxfId="1" priority="1" operator="containsText" text="Attention">
      <formula>NOT(ISERROR(SEARCH("Attention",E98)))</formula>
    </cfRule>
    <cfRule type="containsText" dxfId="0" priority="2" operator="containsText" text="ok">
      <formula>NOT(ISERROR(SEARCH("ok",E98)))</formula>
    </cfRule>
  </conditionalFormatting>
  <dataValidations count="1">
    <dataValidation type="whole" allowBlank="1" showInputMessage="1" showErrorMessage="1" sqref="B13:C13 B23:C23 B33:C33 B43:C43 B53:C53 B63:C63 B73:C73 B83:C83 B93:C93 B103:C103 B114:C114">
      <formula1>0</formula1>
      <formula2>1000000000</formula2>
    </dataValidation>
  </dataValidations>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5546875" defaultRowHeight="12.75" x14ac:dyDescent="0.2"/>
  <cols>
    <col min="1" max="1" width="30" style="5" bestFit="1" customWidth="1"/>
    <col min="2" max="16384" width="10.85546875" style="5"/>
  </cols>
  <sheetData>
    <row r="1" spans="1:1" x14ac:dyDescent="0.2">
      <c r="A1" s="87" t="s">
        <v>43</v>
      </c>
    </row>
    <row r="2" spans="1:1" x14ac:dyDescent="0.2">
      <c r="A2" s="8" t="s">
        <v>12</v>
      </c>
    </row>
    <row r="3" spans="1:1" x14ac:dyDescent="0.2">
      <c r="A3" s="8" t="s">
        <v>13</v>
      </c>
    </row>
    <row r="4" spans="1:1" x14ac:dyDescent="0.2">
      <c r="A4" s="8" t="s">
        <v>14</v>
      </c>
    </row>
    <row r="5" spans="1:1" x14ac:dyDescent="0.2">
      <c r="A5" s="5" t="s">
        <v>11</v>
      </c>
    </row>
    <row r="6" spans="1:1" x14ac:dyDescent="0.2">
      <c r="A6" s="5" t="s">
        <v>87</v>
      </c>
    </row>
    <row r="8" spans="1:1" x14ac:dyDescent="0.2">
      <c r="A8" s="97" t="s">
        <v>18</v>
      </c>
    </row>
    <row r="9" spans="1:1" ht="15" x14ac:dyDescent="0.25">
      <c r="A9" t="s">
        <v>15</v>
      </c>
    </row>
    <row r="10" spans="1:1" ht="15" x14ac:dyDescent="0.25">
      <c r="A10" t="s">
        <v>16</v>
      </c>
    </row>
    <row r="11" spans="1:1" ht="15" x14ac:dyDescent="0.25">
      <c r="A11" t="s">
        <v>2</v>
      </c>
    </row>
    <row r="12" spans="1:1" ht="15" x14ac:dyDescent="0.25">
      <c r="A12" t="s">
        <v>3</v>
      </c>
    </row>
    <row r="13" spans="1:1" ht="15" x14ac:dyDescent="0.25">
      <c r="A13" t="s">
        <v>4</v>
      </c>
    </row>
    <row r="14" spans="1:1" ht="15" x14ac:dyDescent="0.25">
      <c r="A14" t="s">
        <v>5</v>
      </c>
    </row>
    <row r="15" spans="1:1" ht="15" x14ac:dyDescent="0.25">
      <c r="A15"/>
    </row>
    <row r="16" spans="1:1" ht="15" x14ac:dyDescent="0.25">
      <c r="A16"/>
    </row>
    <row r="17" spans="1:1" x14ac:dyDescent="0.2">
      <c r="A17" s="97" t="s">
        <v>6</v>
      </c>
    </row>
    <row r="18" spans="1:1" ht="15" x14ac:dyDescent="0.25">
      <c r="A18" t="s">
        <v>7</v>
      </c>
    </row>
    <row r="19" spans="1:1" ht="15" x14ac:dyDescent="0.25">
      <c r="A19" t="s">
        <v>8</v>
      </c>
    </row>
    <row r="20" spans="1:1" ht="15" x14ac:dyDescent="0.25">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zoomScaleNormal="100" zoomScaleSheetLayoutView="85" workbookViewId="0">
      <selection activeCell="H40" sqref="H40"/>
    </sheetView>
  </sheetViews>
  <sheetFormatPr baseColWidth="10" defaultColWidth="10.85546875" defaultRowHeight="15" x14ac:dyDescent="0.2"/>
  <cols>
    <col min="1" max="1" width="5.140625" style="5" customWidth="1"/>
    <col min="2" max="2" width="45.7109375" style="14" customWidth="1"/>
    <col min="3" max="3" width="24.7109375" style="5" customWidth="1"/>
    <col min="4" max="4" width="18.7109375" style="5" customWidth="1"/>
    <col min="5" max="5" width="20.42578125" style="5" customWidth="1"/>
    <col min="6" max="6" width="22.140625" style="5" customWidth="1"/>
    <col min="7" max="7" width="19.85546875" style="13" customWidth="1"/>
    <col min="8" max="8" width="56.7109375" style="5" customWidth="1"/>
    <col min="9" max="9" width="23.42578125" style="233" customWidth="1"/>
    <col min="10" max="10" width="11.140625" style="233" customWidth="1"/>
    <col min="11" max="16384" width="10.85546875" style="5"/>
  </cols>
  <sheetData>
    <row r="1" spans="1:10" ht="42.75" customHeight="1" thickBot="1" x14ac:dyDescent="0.25">
      <c r="A1" s="331" t="s">
        <v>207</v>
      </c>
      <c r="B1" s="332"/>
      <c r="C1" s="332"/>
      <c r="D1" s="332"/>
      <c r="E1" s="332"/>
      <c r="F1" s="332"/>
      <c r="G1" s="333"/>
    </row>
    <row r="2" spans="1:10" ht="15.75" x14ac:dyDescent="0.2">
      <c r="A2" s="9"/>
      <c r="B2" s="9"/>
      <c r="C2" s="10"/>
      <c r="D2" s="10"/>
      <c r="E2" s="10"/>
      <c r="F2" s="9"/>
      <c r="G2" s="9"/>
    </row>
    <row r="3" spans="1:10" ht="16.5" thickBot="1" x14ac:dyDescent="0.25">
      <c r="A3" s="87" t="s">
        <v>43</v>
      </c>
      <c r="B3" s="11"/>
      <c r="C3" s="328"/>
      <c r="D3" s="329"/>
      <c r="E3" s="330"/>
      <c r="F3" s="9"/>
      <c r="G3" s="9"/>
    </row>
    <row r="4" spans="1:10" ht="18" customHeight="1" thickBot="1" x14ac:dyDescent="0.25">
      <c r="A4" s="87" t="s">
        <v>44</v>
      </c>
      <c r="B4" s="11"/>
      <c r="C4" s="325"/>
      <c r="D4" s="326"/>
      <c r="E4" s="327"/>
      <c r="G4" s="12"/>
    </row>
    <row r="5" spans="1:10" ht="18" customHeight="1" thickBot="1" x14ac:dyDescent="0.25">
      <c r="A5" s="88" t="s">
        <v>34</v>
      </c>
      <c r="B5" s="11"/>
      <c r="C5" s="325"/>
      <c r="D5" s="326"/>
      <c r="E5" s="327"/>
    </row>
    <row r="6" spans="1:10" ht="18" customHeight="1" thickBot="1" x14ac:dyDescent="0.25">
      <c r="A6" s="89" t="s">
        <v>45</v>
      </c>
      <c r="C6" s="325"/>
      <c r="D6" s="326"/>
      <c r="E6" s="327"/>
    </row>
    <row r="7" spans="1:10" ht="18" customHeight="1" thickBot="1" x14ac:dyDescent="0.25">
      <c r="A7" s="87" t="s">
        <v>46</v>
      </c>
      <c r="C7" s="325"/>
      <c r="D7" s="326"/>
      <c r="E7" s="327"/>
    </row>
    <row r="8" spans="1:10" ht="31.5" customHeight="1" thickBot="1" x14ac:dyDescent="0.25">
      <c r="B8" s="15"/>
      <c r="F8" s="324" t="s">
        <v>183</v>
      </c>
      <c r="G8" s="324"/>
      <c r="H8" s="158"/>
    </row>
    <row r="9" spans="1:10" s="14" customFormat="1" ht="30" customHeight="1" thickBot="1" x14ac:dyDescent="0.3">
      <c r="A9" s="16" t="s">
        <v>47</v>
      </c>
      <c r="B9" s="17"/>
      <c r="C9" s="18"/>
      <c r="D9" s="18"/>
      <c r="E9" s="18"/>
      <c r="F9" s="19" t="s">
        <v>159</v>
      </c>
      <c r="G9" s="20" t="s">
        <v>48</v>
      </c>
      <c r="I9" s="234"/>
      <c r="J9" s="234"/>
    </row>
    <row r="10" spans="1:10" s="14" customFormat="1" ht="43.5" customHeight="1" x14ac:dyDescent="0.25">
      <c r="A10" s="21" t="s">
        <v>49</v>
      </c>
      <c r="B10" s="102"/>
      <c r="C10" s="22" t="s">
        <v>155</v>
      </c>
      <c r="D10" s="22" t="s">
        <v>156</v>
      </c>
      <c r="E10" s="23" t="s">
        <v>158</v>
      </c>
      <c r="F10" s="200">
        <f>+F21+F35</f>
        <v>0</v>
      </c>
      <c r="G10" s="201">
        <f>+G21+G35</f>
        <v>0</v>
      </c>
      <c r="I10" s="234"/>
      <c r="J10" s="234"/>
    </row>
    <row r="11" spans="1:10" ht="30" customHeight="1" x14ac:dyDescent="0.25">
      <c r="A11" s="356" t="s">
        <v>50</v>
      </c>
      <c r="B11" s="106" t="s">
        <v>68</v>
      </c>
      <c r="C11" s="347" t="s">
        <v>66</v>
      </c>
      <c r="D11" s="348"/>
      <c r="E11" s="349"/>
      <c r="F11" s="98"/>
      <c r="G11" s="272"/>
    </row>
    <row r="12" spans="1:10" ht="21" customHeight="1" x14ac:dyDescent="0.25">
      <c r="A12" s="357"/>
      <c r="B12" s="350" t="s">
        <v>161</v>
      </c>
      <c r="C12" s="236"/>
      <c r="D12" s="237"/>
      <c r="E12" s="238"/>
      <c r="F12" s="205">
        <f t="shared" ref="F12:F20" si="0">D12*E12</f>
        <v>0</v>
      </c>
      <c r="G12" s="273"/>
    </row>
    <row r="13" spans="1:10" ht="21" customHeight="1" x14ac:dyDescent="0.25">
      <c r="A13" s="357"/>
      <c r="B13" s="350"/>
      <c r="C13" s="236"/>
      <c r="D13" s="237"/>
      <c r="E13" s="238"/>
      <c r="F13" s="205">
        <f t="shared" si="0"/>
        <v>0</v>
      </c>
      <c r="G13" s="273" t="s">
        <v>193</v>
      </c>
    </row>
    <row r="14" spans="1:10" ht="21" customHeight="1" x14ac:dyDescent="0.25">
      <c r="A14" s="357"/>
      <c r="B14" s="351"/>
      <c r="C14" s="236"/>
      <c r="D14" s="237"/>
      <c r="E14" s="238"/>
      <c r="F14" s="205">
        <f t="shared" si="0"/>
        <v>0</v>
      </c>
      <c r="G14" s="273" t="s">
        <v>193</v>
      </c>
    </row>
    <row r="15" spans="1:10" ht="21" customHeight="1" x14ac:dyDescent="0.25">
      <c r="A15" s="358"/>
      <c r="B15" s="355" t="s">
        <v>162</v>
      </c>
      <c r="C15" s="239"/>
      <c r="D15" s="239"/>
      <c r="E15" s="240"/>
      <c r="F15" s="208">
        <f t="shared" si="0"/>
        <v>0</v>
      </c>
      <c r="G15" s="273"/>
    </row>
    <row r="16" spans="1:10" ht="21" customHeight="1" x14ac:dyDescent="0.25">
      <c r="A16" s="357"/>
      <c r="B16" s="350"/>
      <c r="C16" s="241"/>
      <c r="D16" s="239"/>
      <c r="E16" s="240"/>
      <c r="F16" s="208">
        <f t="shared" si="0"/>
        <v>0</v>
      </c>
      <c r="G16" s="273" t="s">
        <v>193</v>
      </c>
    </row>
    <row r="17" spans="1:8" ht="21" customHeight="1" x14ac:dyDescent="0.25">
      <c r="A17" s="357"/>
      <c r="B17" s="350"/>
      <c r="C17" s="241"/>
      <c r="D17" s="239"/>
      <c r="E17" s="240"/>
      <c r="F17" s="208">
        <f t="shared" si="0"/>
        <v>0</v>
      </c>
      <c r="G17" s="273"/>
    </row>
    <row r="18" spans="1:8" ht="21" customHeight="1" x14ac:dyDescent="0.2">
      <c r="A18" s="357"/>
      <c r="B18" s="355" t="s">
        <v>163</v>
      </c>
      <c r="C18" s="241"/>
      <c r="D18" s="242"/>
      <c r="E18" s="242"/>
      <c r="F18" s="208">
        <f t="shared" si="0"/>
        <v>0</v>
      </c>
      <c r="G18" s="259"/>
      <c r="H18" s="233" t="str">
        <f>IF($G18="","Attention la case G n'est pas remplie","ok")</f>
        <v>Attention la case G n'est pas remplie</v>
      </c>
    </row>
    <row r="19" spans="1:8" ht="21" customHeight="1" x14ac:dyDescent="0.25">
      <c r="A19" s="357"/>
      <c r="B19" s="350"/>
      <c r="C19" s="241"/>
      <c r="D19" s="239"/>
      <c r="E19" s="240"/>
      <c r="F19" s="208">
        <f t="shared" si="0"/>
        <v>0</v>
      </c>
      <c r="G19" s="259"/>
      <c r="H19" s="233" t="str">
        <f>IF($G19="","Attention la case G n'est pas remplie","ok")</f>
        <v>Attention la case G n'est pas remplie</v>
      </c>
    </row>
    <row r="20" spans="1:8" ht="21" customHeight="1" x14ac:dyDescent="0.25">
      <c r="A20" s="358"/>
      <c r="B20" s="350"/>
      <c r="C20" s="239"/>
      <c r="D20" s="239"/>
      <c r="E20" s="240"/>
      <c r="F20" s="208">
        <f t="shared" si="0"/>
        <v>0</v>
      </c>
      <c r="G20" s="259"/>
      <c r="H20" s="233" t="str">
        <f>IF($G20="","Attention la case G n'est pas remplie","ok")</f>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33"/>
    </row>
    <row r="22" spans="1:8" ht="30" customHeight="1" x14ac:dyDescent="0.2">
      <c r="A22" s="358"/>
      <c r="B22" s="107"/>
      <c r="C22" s="347" t="s">
        <v>67</v>
      </c>
      <c r="D22" s="348"/>
      <c r="E22" s="349"/>
      <c r="F22" s="99"/>
      <c r="G22" s="103"/>
      <c r="H22" s="233"/>
    </row>
    <row r="23" spans="1:8" ht="21" customHeight="1" x14ac:dyDescent="0.2">
      <c r="A23" s="358"/>
      <c r="B23" s="352" t="s">
        <v>165</v>
      </c>
      <c r="C23" s="242"/>
      <c r="D23" s="242"/>
      <c r="E23" s="242"/>
      <c r="F23" s="215">
        <f t="shared" ref="F23:F34" si="1">D23*E23</f>
        <v>0</v>
      </c>
      <c r="G23" s="216"/>
      <c r="H23" s="233"/>
    </row>
    <row r="24" spans="1:8" ht="21" customHeight="1" x14ac:dyDescent="0.2">
      <c r="A24" s="358"/>
      <c r="B24" s="353"/>
      <c r="C24" s="242"/>
      <c r="D24" s="242"/>
      <c r="E24" s="242"/>
      <c r="F24" s="215">
        <f t="shared" si="1"/>
        <v>0</v>
      </c>
      <c r="G24" s="216"/>
      <c r="H24" s="233"/>
    </row>
    <row r="25" spans="1:8" ht="21" customHeight="1" x14ac:dyDescent="0.2">
      <c r="A25" s="358"/>
      <c r="B25" s="354"/>
      <c r="C25" s="242"/>
      <c r="D25" s="242"/>
      <c r="E25" s="242"/>
      <c r="F25" s="215">
        <f t="shared" si="1"/>
        <v>0</v>
      </c>
      <c r="G25" s="216"/>
      <c r="H25" s="233"/>
    </row>
    <row r="26" spans="1:8" ht="21" customHeight="1" x14ac:dyDescent="0.2">
      <c r="A26" s="358"/>
      <c r="B26" s="355" t="s">
        <v>167</v>
      </c>
      <c r="C26" s="242"/>
      <c r="D26" s="242"/>
      <c r="E26" s="242"/>
      <c r="F26" s="208">
        <f t="shared" si="1"/>
        <v>0</v>
      </c>
      <c r="G26" s="259"/>
      <c r="H26" s="233" t="str">
        <f t="shared" ref="H26:H28" si="2">IF($G26="","Attention la case G n'est pas remplie","ok")</f>
        <v>Attention la case G n'est pas remplie</v>
      </c>
    </row>
    <row r="27" spans="1:8" ht="21" customHeight="1" x14ac:dyDescent="0.2">
      <c r="A27" s="358"/>
      <c r="B27" s="350"/>
      <c r="C27" s="242"/>
      <c r="D27" s="242"/>
      <c r="E27" s="242"/>
      <c r="F27" s="208">
        <f t="shared" si="1"/>
        <v>0</v>
      </c>
      <c r="G27" s="259"/>
      <c r="H27" s="233" t="str">
        <f t="shared" si="2"/>
        <v>Attention la case G n'est pas remplie</v>
      </c>
    </row>
    <row r="28" spans="1:8" ht="21" customHeight="1" x14ac:dyDescent="0.2">
      <c r="A28" s="358"/>
      <c r="B28" s="350"/>
      <c r="C28" s="242"/>
      <c r="D28" s="242"/>
      <c r="E28" s="242"/>
      <c r="F28" s="208">
        <f t="shared" si="1"/>
        <v>0</v>
      </c>
      <c r="G28" s="259"/>
      <c r="H28" s="233" t="str">
        <f t="shared" si="2"/>
        <v>Attention la case G n'est pas remplie</v>
      </c>
    </row>
    <row r="29" spans="1:8" ht="21" customHeight="1" x14ac:dyDescent="0.2">
      <c r="A29" s="357"/>
      <c r="B29" s="352" t="s">
        <v>166</v>
      </c>
      <c r="C29" s="243"/>
      <c r="D29" s="242"/>
      <c r="E29" s="242"/>
      <c r="F29" s="218">
        <f t="shared" si="1"/>
        <v>0</v>
      </c>
      <c r="G29" s="216"/>
      <c r="H29" s="233"/>
    </row>
    <row r="30" spans="1:8" ht="21" customHeight="1" x14ac:dyDescent="0.2">
      <c r="A30" s="357"/>
      <c r="B30" s="353"/>
      <c r="C30" s="243"/>
      <c r="D30" s="242"/>
      <c r="E30" s="242"/>
      <c r="F30" s="218">
        <f t="shared" si="1"/>
        <v>0</v>
      </c>
      <c r="G30" s="216"/>
      <c r="H30" s="233"/>
    </row>
    <row r="31" spans="1:8" ht="21" customHeight="1" x14ac:dyDescent="0.2">
      <c r="A31" s="357"/>
      <c r="B31" s="354"/>
      <c r="C31" s="243"/>
      <c r="D31" s="242"/>
      <c r="E31" s="242"/>
      <c r="F31" s="218">
        <f t="shared" si="1"/>
        <v>0</v>
      </c>
      <c r="G31" s="216"/>
      <c r="H31" s="233"/>
    </row>
    <row r="32" spans="1:8" ht="21" customHeight="1" x14ac:dyDescent="0.2">
      <c r="A32" s="358"/>
      <c r="B32" s="355" t="s">
        <v>168</v>
      </c>
      <c r="C32" s="242"/>
      <c r="D32" s="242"/>
      <c r="E32" s="242"/>
      <c r="F32" s="218">
        <f t="shared" si="1"/>
        <v>0</v>
      </c>
      <c r="G32" s="259"/>
      <c r="H32" s="233" t="str">
        <f t="shared" ref="H32:H34" si="3">IF($G32="","Attention la case G n'est pas remplie","ok")</f>
        <v>Attention la case G n'est pas remplie</v>
      </c>
    </row>
    <row r="33" spans="1:10" ht="21" customHeight="1" x14ac:dyDescent="0.2">
      <c r="A33" s="358"/>
      <c r="B33" s="350"/>
      <c r="C33" s="244"/>
      <c r="D33" s="244"/>
      <c r="E33" s="244"/>
      <c r="F33" s="218">
        <f t="shared" si="1"/>
        <v>0</v>
      </c>
      <c r="G33" s="260"/>
      <c r="H33" s="233" t="str">
        <f t="shared" si="3"/>
        <v>Attention la case G n'est pas remplie</v>
      </c>
    </row>
    <row r="34" spans="1:10" ht="21" customHeight="1" x14ac:dyDescent="0.2">
      <c r="A34" s="358"/>
      <c r="B34" s="350"/>
      <c r="C34" s="244"/>
      <c r="D34" s="244"/>
      <c r="E34" s="244"/>
      <c r="F34" s="218">
        <f t="shared" si="1"/>
        <v>0</v>
      </c>
      <c r="G34" s="261"/>
      <c r="H34" s="233" t="str">
        <f t="shared" si="3"/>
        <v>Attention la case G n'est pas remplie</v>
      </c>
    </row>
    <row r="35" spans="1:10" ht="20.100000000000001" customHeight="1" thickBot="1" x14ac:dyDescent="0.25">
      <c r="A35" s="358"/>
      <c r="B35" s="109"/>
      <c r="C35" s="220" t="s">
        <v>51</v>
      </c>
      <c r="D35" s="220">
        <f>SUM(D22:D32)</f>
        <v>0</v>
      </c>
      <c r="E35" s="220">
        <f>SUM(E22:E32)</f>
        <v>0</v>
      </c>
      <c r="F35" s="221">
        <f>SUM(F22:F34)</f>
        <v>0</v>
      </c>
      <c r="G35" s="222">
        <f>SUM(G22:G34)</f>
        <v>0</v>
      </c>
      <c r="H35" s="233"/>
    </row>
    <row r="36" spans="1:10" ht="23.1" customHeight="1" x14ac:dyDescent="0.2">
      <c r="A36" s="110" t="s">
        <v>169</v>
      </c>
      <c r="B36" s="111"/>
      <c r="C36" s="111"/>
      <c r="D36" s="111"/>
      <c r="E36" s="112"/>
      <c r="F36" s="245"/>
      <c r="G36" s="259"/>
      <c r="H36" s="233" t="str">
        <f t="shared" ref="H36:H39" si="4">IF($G36="","Attention la case G n'est pas remplie","ok")</f>
        <v>Attention la case G n'est pas remplie</v>
      </c>
    </row>
    <row r="37" spans="1:10" ht="23.1" customHeight="1" x14ac:dyDescent="0.2">
      <c r="A37" s="24" t="s">
        <v>52</v>
      </c>
      <c r="B37" s="25"/>
      <c r="C37" s="25"/>
      <c r="D37" s="25"/>
      <c r="E37" s="113"/>
      <c r="F37" s="245"/>
      <c r="G37" s="259"/>
      <c r="H37" s="233" t="str">
        <f t="shared" si="4"/>
        <v>Attention la case G n'est pas remplie</v>
      </c>
    </row>
    <row r="38" spans="1:10" ht="23.1" customHeight="1" x14ac:dyDescent="0.2">
      <c r="A38" s="26" t="s">
        <v>170</v>
      </c>
      <c r="B38" s="27"/>
      <c r="C38" s="27"/>
      <c r="D38" s="27"/>
      <c r="E38" s="114"/>
      <c r="F38" s="245"/>
      <c r="G38" s="259"/>
      <c r="H38" s="233" t="str">
        <f t="shared" si="4"/>
        <v>Attention la case G n'est pas remplie</v>
      </c>
    </row>
    <row r="39" spans="1:10" ht="23.1" customHeight="1" x14ac:dyDescent="0.2">
      <c r="A39" s="26" t="s">
        <v>171</v>
      </c>
      <c r="B39" s="27"/>
      <c r="C39" s="27"/>
      <c r="D39" s="27"/>
      <c r="E39" s="114"/>
      <c r="F39" s="245"/>
      <c r="G39" s="259"/>
      <c r="H39" s="233" t="str">
        <f t="shared" si="4"/>
        <v>Attention la case G n'est pas remplie</v>
      </c>
    </row>
    <row r="40" spans="1:10" ht="23.1" customHeight="1" thickBot="1" x14ac:dyDescent="0.25">
      <c r="A40" s="28" t="s">
        <v>206</v>
      </c>
      <c r="B40" s="29"/>
      <c r="C40" s="29"/>
      <c r="D40" s="29"/>
      <c r="E40" s="115"/>
      <c r="F40" s="245"/>
      <c r="G40" s="259"/>
      <c r="H40" s="233" t="str">
        <f>IF($G40="","Attention la case G n'est pas remplie","ok")</f>
        <v>Attention la case G n'est pas remplie</v>
      </c>
    </row>
    <row r="41" spans="1:10" ht="24.95" customHeight="1" thickBot="1" x14ac:dyDescent="0.25">
      <c r="A41" s="30" t="s">
        <v>53</v>
      </c>
      <c r="B41" s="31"/>
      <c r="C41" s="31"/>
      <c r="D41" s="31"/>
      <c r="E41" s="116"/>
      <c r="F41" s="224">
        <f>SUM(F36:F40)+F10</f>
        <v>0</v>
      </c>
      <c r="G41" s="225">
        <f>SUM(G36:G40)+G10</f>
        <v>0</v>
      </c>
      <c r="H41" s="271" t="s">
        <v>208</v>
      </c>
    </row>
    <row r="42" spans="1:10" ht="20.100000000000001" customHeight="1" thickBot="1" x14ac:dyDescent="0.25">
      <c r="B42" s="32"/>
      <c r="C42" s="32"/>
      <c r="D42" s="32"/>
      <c r="E42" s="33" t="s">
        <v>54</v>
      </c>
      <c r="F42" s="267" t="e">
        <f>G41/F41</f>
        <v>#DIV/0!</v>
      </c>
      <c r="G42" s="34"/>
    </row>
    <row r="43" spans="1:10" ht="20.100000000000001" customHeight="1" thickBot="1" x14ac:dyDescent="0.25">
      <c r="B43" s="32"/>
      <c r="C43" s="32"/>
      <c r="D43" s="32"/>
      <c r="E43" s="35"/>
      <c r="F43" s="36"/>
      <c r="G43" s="34"/>
    </row>
    <row r="44" spans="1:10" ht="24.95" customHeight="1" thickBot="1" x14ac:dyDescent="0.25">
      <c r="A44" s="344" t="s">
        <v>173</v>
      </c>
      <c r="B44" s="345"/>
      <c r="C44" s="345"/>
      <c r="D44" s="345"/>
      <c r="E44" s="346"/>
      <c r="F44" s="37"/>
    </row>
    <row r="45" spans="1:10" ht="26.25" thickBot="1" x14ac:dyDescent="0.25">
      <c r="A45" s="340" t="s">
        <v>17</v>
      </c>
      <c r="B45" s="341"/>
      <c r="C45" s="38" t="s">
        <v>18</v>
      </c>
      <c r="D45" s="38" t="s">
        <v>19</v>
      </c>
      <c r="E45" s="39" t="s">
        <v>20</v>
      </c>
      <c r="F45" s="3"/>
    </row>
    <row r="46" spans="1:10" s="42" customFormat="1" ht="24.95" customHeight="1" x14ac:dyDescent="0.2">
      <c r="A46" s="342"/>
      <c r="B46" s="343"/>
      <c r="C46" s="40"/>
      <c r="D46" s="246"/>
      <c r="E46" s="41"/>
      <c r="G46" s="43"/>
      <c r="I46" s="233"/>
      <c r="J46" s="233"/>
    </row>
    <row r="47" spans="1:10" s="42" customFormat="1" ht="24.95" customHeight="1" x14ac:dyDescent="0.2">
      <c r="A47" s="338"/>
      <c r="B47" s="339"/>
      <c r="C47" s="44"/>
      <c r="D47" s="247"/>
      <c r="E47" s="45"/>
      <c r="G47" s="43"/>
      <c r="I47" s="233"/>
      <c r="J47" s="233"/>
    </row>
    <row r="48" spans="1:10" s="42" customFormat="1" ht="24.95" customHeight="1" x14ac:dyDescent="0.2">
      <c r="A48" s="338"/>
      <c r="B48" s="339"/>
      <c r="C48" s="44"/>
      <c r="D48" s="247"/>
      <c r="E48" s="45"/>
      <c r="G48" s="43"/>
      <c r="I48" s="233"/>
      <c r="J48" s="233"/>
    </row>
    <row r="49" spans="1:10" s="42" customFormat="1" ht="24.95" customHeight="1" x14ac:dyDescent="0.2">
      <c r="A49" s="338"/>
      <c r="B49" s="339"/>
      <c r="C49" s="44"/>
      <c r="D49" s="247"/>
      <c r="E49" s="45"/>
      <c r="G49" s="43"/>
      <c r="I49" s="233"/>
      <c r="J49" s="233"/>
    </row>
    <row r="50" spans="1:10" s="42" customFormat="1" ht="24.95" customHeight="1" thickBot="1" x14ac:dyDescent="0.25">
      <c r="A50" s="334"/>
      <c r="B50" s="335"/>
      <c r="C50" s="46"/>
      <c r="D50" s="248"/>
      <c r="E50" s="47"/>
      <c r="G50" s="43"/>
      <c r="I50" s="233"/>
      <c r="J50" s="233"/>
    </row>
    <row r="51" spans="1:10" ht="24.95" customHeight="1" thickBot="1" x14ac:dyDescent="0.25">
      <c r="A51" s="336" t="s">
        <v>51</v>
      </c>
      <c r="B51" s="337"/>
      <c r="C51" s="48"/>
      <c r="D51" s="229">
        <f>SUM(D46:D50)</f>
        <v>0</v>
      </c>
      <c r="E51" s="49"/>
    </row>
    <row r="52" spans="1:10" ht="15.75" thickBot="1" x14ac:dyDescent="0.25"/>
    <row r="53" spans="1:10" ht="39" customHeight="1" x14ac:dyDescent="0.2">
      <c r="D53" s="362" t="s">
        <v>84</v>
      </c>
      <c r="E53" s="363"/>
      <c r="F53" s="363"/>
      <c r="G53" s="364"/>
    </row>
    <row r="54" spans="1:10" ht="45" customHeight="1" thickBot="1" x14ac:dyDescent="0.25">
      <c r="D54" s="365"/>
      <c r="E54" s="366"/>
      <c r="F54" s="366"/>
      <c r="G54" s="367"/>
    </row>
    <row r="57" spans="1:10" ht="38.25" customHeight="1" thickBot="1" x14ac:dyDescent="0.25">
      <c r="A57" s="377" t="s">
        <v>172</v>
      </c>
      <c r="B57" s="378"/>
      <c r="C57" s="378"/>
      <c r="D57" s="378"/>
      <c r="E57" s="378"/>
      <c r="F57" s="378"/>
      <c r="G57" s="378"/>
    </row>
    <row r="58" spans="1:10" ht="39" customHeight="1" thickBot="1" x14ac:dyDescent="0.25">
      <c r="A58" s="371" t="s">
        <v>95</v>
      </c>
      <c r="B58" s="372"/>
      <c r="C58" s="372"/>
      <c r="D58" s="372"/>
      <c r="E58" s="372"/>
      <c r="F58" s="372"/>
      <c r="G58" s="373"/>
    </row>
    <row r="59" spans="1:10" s="124" customFormat="1" ht="140.1" customHeight="1" thickBot="1" x14ac:dyDescent="0.25">
      <c r="A59" s="368"/>
      <c r="B59" s="369"/>
      <c r="C59" s="369"/>
      <c r="D59" s="369"/>
      <c r="E59" s="369"/>
      <c r="F59" s="369"/>
      <c r="G59" s="370"/>
      <c r="I59" s="235"/>
      <c r="J59" s="235"/>
    </row>
    <row r="60" spans="1:10" ht="39" customHeight="1" thickBot="1" x14ac:dyDescent="0.25">
      <c r="A60" s="359" t="s">
        <v>96</v>
      </c>
      <c r="B60" s="360"/>
      <c r="C60" s="360"/>
      <c r="D60" s="360"/>
      <c r="E60" s="360"/>
      <c r="F60" s="360"/>
      <c r="G60" s="361"/>
    </row>
    <row r="61" spans="1:10" s="124" customFormat="1" ht="140.1" customHeight="1" thickBot="1" x14ac:dyDescent="0.25">
      <c r="A61" s="368"/>
      <c r="B61" s="369"/>
      <c r="C61" s="369"/>
      <c r="D61" s="369"/>
      <c r="E61" s="369"/>
      <c r="F61" s="369"/>
      <c r="G61" s="370"/>
      <c r="I61" s="235"/>
      <c r="J61" s="235"/>
    </row>
    <row r="62" spans="1:10" ht="39" customHeight="1" thickBot="1" x14ac:dyDescent="0.25">
      <c r="A62" s="374" t="s">
        <v>90</v>
      </c>
      <c r="B62" s="375"/>
      <c r="C62" s="375"/>
      <c r="D62" s="375"/>
      <c r="E62" s="375"/>
      <c r="F62" s="375"/>
      <c r="G62" s="376"/>
    </row>
    <row r="63" spans="1:10" s="124" customFormat="1" ht="140.1" customHeight="1" thickBot="1" x14ac:dyDescent="0.25">
      <c r="A63" s="368"/>
      <c r="B63" s="369"/>
      <c r="C63" s="369"/>
      <c r="D63" s="369"/>
      <c r="E63" s="369"/>
      <c r="F63" s="369"/>
      <c r="G63" s="370"/>
      <c r="I63" s="235"/>
      <c r="J63" s="235"/>
    </row>
    <row r="64" spans="1:10" ht="39" customHeight="1" thickBot="1" x14ac:dyDescent="0.25">
      <c r="A64" s="371" t="s">
        <v>97</v>
      </c>
      <c r="B64" s="372"/>
      <c r="C64" s="372"/>
      <c r="D64" s="372"/>
      <c r="E64" s="372"/>
      <c r="F64" s="372"/>
      <c r="G64" s="373"/>
    </row>
    <row r="65" spans="1:10" s="124" customFormat="1" ht="140.1" customHeight="1" thickBot="1" x14ac:dyDescent="0.25">
      <c r="A65" s="368"/>
      <c r="B65" s="369"/>
      <c r="C65" s="369"/>
      <c r="D65" s="369"/>
      <c r="E65" s="369"/>
      <c r="F65" s="369"/>
      <c r="G65" s="370"/>
      <c r="I65" s="235"/>
      <c r="J65" s="235"/>
    </row>
    <row r="66" spans="1:10" ht="39.75" customHeight="1" thickBot="1" x14ac:dyDescent="0.25">
      <c r="A66" s="371" t="s">
        <v>98</v>
      </c>
      <c r="B66" s="372"/>
      <c r="C66" s="372"/>
      <c r="D66" s="372"/>
      <c r="E66" s="372"/>
      <c r="F66" s="372"/>
      <c r="G66" s="373"/>
    </row>
    <row r="67" spans="1:10" s="124" customFormat="1" ht="140.25" customHeight="1" thickBot="1" x14ac:dyDescent="0.25">
      <c r="A67" s="368"/>
      <c r="B67" s="369"/>
      <c r="C67" s="369"/>
      <c r="D67" s="369"/>
      <c r="E67" s="369"/>
      <c r="F67" s="369"/>
      <c r="G67" s="370"/>
      <c r="I67" s="235"/>
      <c r="J67" s="235"/>
    </row>
  </sheetData>
  <sheetProtection algorithmName="SHA-512" hashValue="1mS+kMQs38QhZFwHm2MNTQ7p/92UCfIlU1mmILX5HBaNT0u70zxTWZ2C20f8zugmi7VzX8XaWEAvw0M+2V2uhQ==" saltValue="mfVdlNLSxrXePU7553yxeA==" spinCount="100000" sheet="1" objects="1" scenarios="1"/>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A60:G60"/>
    <mergeCell ref="D53:G53"/>
    <mergeCell ref="D54:G54"/>
    <mergeCell ref="A67:G67"/>
    <mergeCell ref="A66:G66"/>
    <mergeCell ref="A61:G61"/>
    <mergeCell ref="A62:G62"/>
    <mergeCell ref="A63:G63"/>
    <mergeCell ref="A64:G64"/>
    <mergeCell ref="A65:G65"/>
    <mergeCell ref="A57:G57"/>
    <mergeCell ref="A58:G58"/>
    <mergeCell ref="A59:G59"/>
    <mergeCell ref="A44:E44"/>
    <mergeCell ref="C11:E11"/>
    <mergeCell ref="C22:E22"/>
    <mergeCell ref="A47:B47"/>
    <mergeCell ref="A48:B48"/>
    <mergeCell ref="B12:B14"/>
    <mergeCell ref="B29:B31"/>
    <mergeCell ref="B32:B34"/>
    <mergeCell ref="B15:B17"/>
    <mergeCell ref="B26:B28"/>
    <mergeCell ref="B18:B20"/>
    <mergeCell ref="B23:B25"/>
    <mergeCell ref="A11:A35"/>
    <mergeCell ref="A50:B50"/>
    <mergeCell ref="A51:B51"/>
    <mergeCell ref="A49:B49"/>
    <mergeCell ref="A45:B45"/>
    <mergeCell ref="A46:B46"/>
    <mergeCell ref="F8:G8"/>
    <mergeCell ref="C7:E7"/>
    <mergeCell ref="C3:E3"/>
    <mergeCell ref="A1:G1"/>
    <mergeCell ref="C4:E4"/>
    <mergeCell ref="C5:E5"/>
    <mergeCell ref="C6:E6"/>
  </mergeCells>
  <phoneticPr fontId="28" type="noConversion"/>
  <conditionalFormatting sqref="I40:J40">
    <cfRule type="containsText" dxfId="178" priority="1" operator="containsText" text="OK">
      <formula>NOT(ISERROR(SEARCH("OK",I40)))</formula>
    </cfRule>
    <cfRule type="containsText" dxfId="177" priority="2" operator="containsText" text="Attention &gt;13%">
      <formula>NOT(ISERROR(SEARCH("Attention &gt;13%",I40)))</formula>
    </cfRule>
  </conditionalFormatting>
  <dataValidations xWindow="416" yWindow="444"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InputMessage="1" showErrorMessage="1" sqref="D46:D50 D12:E20 D23:E34 F36:F40">
      <formula1>0</formula1>
      <formula2>1000000000</formula2>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4"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zoomScaleNormal="10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3.7109375" style="2" customWidth="1"/>
    <col min="4" max="5" width="18.7109375" style="2" customWidth="1"/>
    <col min="6" max="6" width="21.28515625" style="2" customWidth="1"/>
    <col min="7" max="7" width="18.7109375" style="55" customWidth="1"/>
    <col min="8" max="8" width="35.85546875" style="268" customWidth="1"/>
    <col min="9" max="9" width="22.85546875" style="2" customWidth="1"/>
    <col min="10" max="10" width="6.42578125" style="2" customWidth="1"/>
    <col min="11" max="16384" width="10.85546875" style="2"/>
  </cols>
  <sheetData>
    <row r="1" spans="1:8" ht="48" customHeight="1" thickBot="1" x14ac:dyDescent="0.25">
      <c r="A1" s="331" t="s">
        <v>209</v>
      </c>
      <c r="B1" s="332"/>
      <c r="C1" s="332"/>
      <c r="D1" s="332"/>
      <c r="E1" s="332"/>
      <c r="F1" s="332"/>
      <c r="G1" s="333"/>
    </row>
    <row r="2" spans="1:8" ht="20.100000000000001" customHeight="1" x14ac:dyDescent="0.2">
      <c r="A2" s="50"/>
      <c r="B2" s="51"/>
      <c r="C2" s="51"/>
      <c r="D2" s="51"/>
      <c r="E2" s="51"/>
      <c r="F2" s="51"/>
      <c r="G2" s="52"/>
    </row>
    <row r="3" spans="1:8" s="5" customFormat="1" ht="16.5" thickBot="1" x14ac:dyDescent="0.25">
      <c r="A3" s="87" t="s">
        <v>43</v>
      </c>
      <c r="B3" s="11"/>
      <c r="C3" s="328"/>
      <c r="D3" s="329"/>
      <c r="E3" s="330"/>
      <c r="F3" s="9"/>
      <c r="G3" s="9"/>
      <c r="H3" s="42"/>
    </row>
    <row r="4" spans="1:8" ht="18" customHeight="1" thickBot="1" x14ac:dyDescent="0.25">
      <c r="A4" s="87" t="s">
        <v>44</v>
      </c>
      <c r="C4" s="379"/>
      <c r="D4" s="382"/>
      <c r="E4" s="383"/>
      <c r="G4" s="54"/>
    </row>
    <row r="5" spans="1:8" ht="18" customHeight="1" thickBot="1" x14ac:dyDescent="0.25">
      <c r="A5" s="89" t="s">
        <v>35</v>
      </c>
      <c r="C5" s="379"/>
      <c r="D5" s="382"/>
      <c r="E5" s="383"/>
    </row>
    <row r="6" spans="1:8" ht="18" customHeight="1" thickBot="1" x14ac:dyDescent="0.25">
      <c r="A6" s="89" t="s">
        <v>45</v>
      </c>
      <c r="C6" s="379"/>
      <c r="D6" s="380"/>
      <c r="E6" s="381"/>
    </row>
    <row r="7" spans="1:8" ht="18" customHeight="1" thickBot="1" x14ac:dyDescent="0.25">
      <c r="A7" s="90" t="s">
        <v>21</v>
      </c>
      <c r="C7" s="379"/>
      <c r="D7" s="380"/>
      <c r="E7" s="381"/>
    </row>
    <row r="8" spans="1:8" ht="35.450000000000003" customHeight="1" thickBot="1" x14ac:dyDescent="0.25">
      <c r="B8" s="56"/>
      <c r="F8" s="324" t="s">
        <v>183</v>
      </c>
      <c r="G8" s="324"/>
    </row>
    <row r="9" spans="1:8" s="53" customFormat="1" ht="30" customHeight="1" thickBot="1" x14ac:dyDescent="0.3">
      <c r="A9" s="16" t="s">
        <v>47</v>
      </c>
      <c r="B9" s="17"/>
      <c r="C9" s="18"/>
      <c r="D9" s="18"/>
      <c r="E9" s="18"/>
      <c r="F9" s="19" t="s">
        <v>159</v>
      </c>
      <c r="G9" s="20" t="s">
        <v>48</v>
      </c>
      <c r="H9" s="269"/>
    </row>
    <row r="10" spans="1:8" s="53" customFormat="1" ht="43.5" customHeight="1" x14ac:dyDescent="0.25">
      <c r="A10" s="21" t="s">
        <v>49</v>
      </c>
      <c r="B10" s="102"/>
      <c r="C10" s="22" t="s">
        <v>155</v>
      </c>
      <c r="D10" s="22" t="s">
        <v>156</v>
      </c>
      <c r="E10" s="23" t="s">
        <v>158</v>
      </c>
      <c r="F10" s="230">
        <f>+F21+F35</f>
        <v>0</v>
      </c>
      <c r="G10" s="231">
        <f>+G21+G35</f>
        <v>0</v>
      </c>
      <c r="H10" s="269"/>
    </row>
    <row r="11" spans="1:8" ht="21" customHeight="1" x14ac:dyDescent="0.25">
      <c r="A11" s="356" t="s">
        <v>50</v>
      </c>
      <c r="B11" s="106" t="s">
        <v>68</v>
      </c>
      <c r="C11" s="347" t="s">
        <v>66</v>
      </c>
      <c r="D11" s="348"/>
      <c r="E11" s="349"/>
      <c r="F11" s="98"/>
      <c r="G11" s="272"/>
    </row>
    <row r="12" spans="1:8" ht="21" customHeight="1" x14ac:dyDescent="0.25">
      <c r="A12" s="357"/>
      <c r="B12" s="350" t="s">
        <v>161</v>
      </c>
      <c r="C12" s="202"/>
      <c r="D12" s="203"/>
      <c r="E12" s="204"/>
      <c r="F12" s="205">
        <f t="shared" ref="F12:F20" si="0">D12*E12</f>
        <v>0</v>
      </c>
      <c r="G12" s="273"/>
    </row>
    <row r="13" spans="1:8" ht="21" customHeight="1" x14ac:dyDescent="0.25">
      <c r="A13" s="357"/>
      <c r="B13" s="350"/>
      <c r="C13" s="202"/>
      <c r="D13" s="203"/>
      <c r="E13" s="204"/>
      <c r="F13" s="205">
        <f t="shared" si="0"/>
        <v>0</v>
      </c>
      <c r="G13" s="273"/>
    </row>
    <row r="14" spans="1:8" ht="21" customHeight="1" x14ac:dyDescent="0.25">
      <c r="A14" s="357"/>
      <c r="B14" s="351"/>
      <c r="C14" s="202"/>
      <c r="D14" s="203"/>
      <c r="E14" s="204"/>
      <c r="F14" s="205">
        <f t="shared" si="0"/>
        <v>0</v>
      </c>
      <c r="G14" s="273"/>
    </row>
    <row r="15" spans="1:8" ht="21" customHeight="1" x14ac:dyDescent="0.25">
      <c r="A15" s="358"/>
      <c r="B15" s="355" t="s">
        <v>162</v>
      </c>
      <c r="C15" s="206"/>
      <c r="D15" s="206"/>
      <c r="E15" s="207"/>
      <c r="F15" s="208">
        <f t="shared" si="0"/>
        <v>0</v>
      </c>
      <c r="G15" s="273"/>
    </row>
    <row r="16" spans="1:8" ht="21" customHeight="1" x14ac:dyDescent="0.25">
      <c r="A16" s="357"/>
      <c r="B16" s="350"/>
      <c r="C16" s="209"/>
      <c r="D16" s="206"/>
      <c r="E16" s="207"/>
      <c r="F16" s="208">
        <f t="shared" si="0"/>
        <v>0</v>
      </c>
      <c r="G16" s="273"/>
    </row>
    <row r="17" spans="1:8" ht="21" customHeight="1" x14ac:dyDescent="0.25">
      <c r="A17" s="357"/>
      <c r="B17" s="350"/>
      <c r="C17" s="209"/>
      <c r="D17" s="206"/>
      <c r="E17" s="207"/>
      <c r="F17" s="208">
        <f t="shared" si="0"/>
        <v>0</v>
      </c>
      <c r="G17" s="273"/>
    </row>
    <row r="18" spans="1:8" ht="21" customHeight="1" x14ac:dyDescent="0.2">
      <c r="A18" s="357"/>
      <c r="B18" s="355" t="s">
        <v>163</v>
      </c>
      <c r="C18" s="209"/>
      <c r="D18" s="210"/>
      <c r="E18" s="210"/>
      <c r="F18" s="208">
        <f t="shared" si="0"/>
        <v>0</v>
      </c>
      <c r="G18" s="262"/>
      <c r="H18" s="42" t="str">
        <f>IF($G18="","Attention la case G n'est pas remplie","ok")</f>
        <v>Attention la case G n'est pas remplie</v>
      </c>
    </row>
    <row r="19" spans="1:8" ht="21" customHeight="1" x14ac:dyDescent="0.25">
      <c r="A19" s="357"/>
      <c r="B19" s="350"/>
      <c r="C19" s="209"/>
      <c r="D19" s="206"/>
      <c r="E19" s="207"/>
      <c r="F19" s="208">
        <f t="shared" si="0"/>
        <v>0</v>
      </c>
      <c r="G19" s="262"/>
      <c r="H19" s="42" t="str">
        <f>IF($G19="","Attention la case G n'est pas remplie","ok")</f>
        <v>Attention la case G n'est pas remplie</v>
      </c>
    </row>
    <row r="20" spans="1:8" ht="21" customHeight="1" x14ac:dyDescent="0.25">
      <c r="A20" s="358"/>
      <c r="B20" s="350"/>
      <c r="C20" s="206"/>
      <c r="D20" s="206"/>
      <c r="E20" s="207"/>
      <c r="F20" s="208">
        <f t="shared" si="0"/>
        <v>0</v>
      </c>
      <c r="G20" s="262"/>
      <c r="H20" s="42" t="str">
        <f>IF($G20="","Attention la case G n'est pas remplie","ok")</f>
        <v>Attention la case G n'est pas remplie</v>
      </c>
    </row>
    <row r="21" spans="1:8" ht="21" customHeight="1" x14ac:dyDescent="0.2">
      <c r="A21" s="358"/>
      <c r="B21" s="108"/>
      <c r="C21" s="211" t="s">
        <v>51</v>
      </c>
      <c r="D21" s="212">
        <f>SUM(D11:D20)</f>
        <v>0</v>
      </c>
      <c r="E21" s="212">
        <f>SUM(E11:E20)</f>
        <v>0</v>
      </c>
      <c r="F21" s="213">
        <f>SUM(F11:F20)</f>
        <v>0</v>
      </c>
      <c r="G21" s="214">
        <f>SUM(G11:G20)</f>
        <v>0</v>
      </c>
    </row>
    <row r="22" spans="1:8" ht="21" customHeight="1" x14ac:dyDescent="0.2">
      <c r="A22" s="358"/>
      <c r="B22" s="107"/>
      <c r="C22" s="347" t="s">
        <v>67</v>
      </c>
      <c r="D22" s="348"/>
      <c r="E22" s="349"/>
      <c r="F22" s="99"/>
      <c r="G22" s="103"/>
    </row>
    <row r="23" spans="1:8" ht="21" customHeight="1" x14ac:dyDescent="0.2">
      <c r="A23" s="358"/>
      <c r="B23" s="352" t="s">
        <v>165</v>
      </c>
      <c r="C23" s="210"/>
      <c r="D23" s="210"/>
      <c r="E23" s="210"/>
      <c r="F23" s="215">
        <f t="shared" ref="F23:F34" si="1">D23*E23</f>
        <v>0</v>
      </c>
      <c r="G23" s="216"/>
    </row>
    <row r="24" spans="1:8" ht="21" customHeight="1" x14ac:dyDescent="0.2">
      <c r="A24" s="358"/>
      <c r="B24" s="353"/>
      <c r="C24" s="210"/>
      <c r="D24" s="210"/>
      <c r="E24" s="210"/>
      <c r="F24" s="215">
        <f t="shared" si="1"/>
        <v>0</v>
      </c>
      <c r="G24" s="216"/>
    </row>
    <row r="25" spans="1:8" ht="21" customHeight="1" x14ac:dyDescent="0.2">
      <c r="A25" s="358"/>
      <c r="B25" s="354"/>
      <c r="C25" s="210"/>
      <c r="D25" s="210"/>
      <c r="E25" s="210"/>
      <c r="F25" s="215">
        <f t="shared" si="1"/>
        <v>0</v>
      </c>
      <c r="G25" s="216"/>
    </row>
    <row r="26" spans="1:8" ht="21" customHeight="1" x14ac:dyDescent="0.2">
      <c r="A26" s="358"/>
      <c r="B26" s="355" t="s">
        <v>167</v>
      </c>
      <c r="C26" s="210"/>
      <c r="D26" s="210"/>
      <c r="E26" s="210"/>
      <c r="F26" s="208">
        <f t="shared" si="1"/>
        <v>0</v>
      </c>
      <c r="G26" s="262"/>
      <c r="H26" s="42" t="str">
        <f>IF($G26="","Attention la case G n'est pas remplie","ok")</f>
        <v>Attention la case G n'est pas remplie</v>
      </c>
    </row>
    <row r="27" spans="1:8" ht="21" customHeight="1" x14ac:dyDescent="0.2">
      <c r="A27" s="358"/>
      <c r="B27" s="350"/>
      <c r="C27" s="210"/>
      <c r="D27" s="210"/>
      <c r="E27" s="210"/>
      <c r="F27" s="208">
        <f t="shared" si="1"/>
        <v>0</v>
      </c>
      <c r="G27" s="262"/>
      <c r="H27" s="42" t="str">
        <f>IF($G27="","Attention la case G n'est pas remplie","ok")</f>
        <v>Attention la case G n'est pas remplie</v>
      </c>
    </row>
    <row r="28" spans="1:8" ht="21" customHeight="1" x14ac:dyDescent="0.2">
      <c r="A28" s="358"/>
      <c r="B28" s="350"/>
      <c r="C28" s="210"/>
      <c r="D28" s="210"/>
      <c r="E28" s="210"/>
      <c r="F28" s="208">
        <f t="shared" si="1"/>
        <v>0</v>
      </c>
      <c r="G28" s="262"/>
      <c r="H28" s="42" t="str">
        <f>IF($G28="","Attention la case G n'est pas remplie","ok")</f>
        <v>Attention la case G n'est pas remplie</v>
      </c>
    </row>
    <row r="29" spans="1:8" ht="21" customHeight="1" x14ac:dyDescent="0.2">
      <c r="A29" s="357"/>
      <c r="B29" s="352" t="s">
        <v>166</v>
      </c>
      <c r="C29" s="217"/>
      <c r="D29" s="210"/>
      <c r="E29" s="210"/>
      <c r="F29" s="218">
        <f t="shared" si="1"/>
        <v>0</v>
      </c>
      <c r="G29" s="216"/>
    </row>
    <row r="30" spans="1:8" ht="21" customHeight="1" x14ac:dyDescent="0.2">
      <c r="A30" s="357"/>
      <c r="B30" s="353"/>
      <c r="C30" s="217"/>
      <c r="D30" s="210"/>
      <c r="E30" s="210"/>
      <c r="F30" s="218">
        <f t="shared" si="1"/>
        <v>0</v>
      </c>
      <c r="G30" s="216"/>
    </row>
    <row r="31" spans="1:8" ht="21" customHeight="1" x14ac:dyDescent="0.2">
      <c r="A31" s="357"/>
      <c r="B31" s="354"/>
      <c r="C31" s="217"/>
      <c r="D31" s="210"/>
      <c r="E31" s="210"/>
      <c r="F31" s="218">
        <f t="shared" si="1"/>
        <v>0</v>
      </c>
      <c r="G31" s="216"/>
    </row>
    <row r="32" spans="1:8" ht="21" customHeight="1" x14ac:dyDescent="0.2">
      <c r="A32" s="358"/>
      <c r="B32" s="355" t="s">
        <v>168</v>
      </c>
      <c r="C32" s="210"/>
      <c r="D32" s="210"/>
      <c r="E32" s="210"/>
      <c r="F32" s="218">
        <f t="shared" si="1"/>
        <v>0</v>
      </c>
      <c r="G32" s="262"/>
      <c r="H32" s="42" t="str">
        <f>IF($G32="","Attention la case G n'est pas remplie","ok")</f>
        <v>Attention la case G n'est pas remplie</v>
      </c>
    </row>
    <row r="33" spans="1:9" ht="21" customHeight="1" x14ac:dyDescent="0.2">
      <c r="A33" s="358"/>
      <c r="B33" s="350"/>
      <c r="C33" s="219"/>
      <c r="D33" s="219"/>
      <c r="E33" s="219"/>
      <c r="F33" s="218">
        <f t="shared" si="1"/>
        <v>0</v>
      </c>
      <c r="G33" s="263"/>
      <c r="H33" s="42" t="str">
        <f>IF($G33="","Attention la case G n'est pas remplie","ok")</f>
        <v>Attention la case G n'est pas remplie</v>
      </c>
    </row>
    <row r="34" spans="1:9" ht="21" customHeight="1" x14ac:dyDescent="0.2">
      <c r="A34" s="358"/>
      <c r="B34" s="350"/>
      <c r="C34" s="219"/>
      <c r="D34" s="219"/>
      <c r="E34" s="219"/>
      <c r="F34" s="218">
        <f t="shared" si="1"/>
        <v>0</v>
      </c>
      <c r="G34" s="264"/>
      <c r="H34" s="42" t="str">
        <f>IF($G34="","Attention la case G n'est pas remplie","ok")</f>
        <v>Attention la case G n'est pas remplie</v>
      </c>
    </row>
    <row r="35" spans="1:9" ht="21" customHeight="1" thickBot="1" x14ac:dyDescent="0.25">
      <c r="A35" s="358"/>
      <c r="B35" s="109"/>
      <c r="C35" s="220" t="s">
        <v>51</v>
      </c>
      <c r="D35" s="220">
        <f>SUM(D22:D32)</f>
        <v>0</v>
      </c>
      <c r="E35" s="220">
        <f>SUM(E22:E32)</f>
        <v>0</v>
      </c>
      <c r="F35" s="221">
        <f>SUM(F22:F34)</f>
        <v>0</v>
      </c>
      <c r="G35" s="222">
        <f>SUM(G22:G34)</f>
        <v>0</v>
      </c>
    </row>
    <row r="36" spans="1:9" ht="24" customHeight="1" x14ac:dyDescent="0.2">
      <c r="A36" s="110" t="s">
        <v>169</v>
      </c>
      <c r="B36" s="111"/>
      <c r="C36" s="111"/>
      <c r="D36" s="111"/>
      <c r="E36" s="112"/>
      <c r="F36" s="223"/>
      <c r="G36" s="262"/>
      <c r="H36" s="42" t="str">
        <f>IF($G36="","Attention la case G n'est pas remplie","ok")</f>
        <v>Attention la case G n'est pas remplie</v>
      </c>
    </row>
    <row r="37" spans="1:9" ht="24" customHeight="1" x14ac:dyDescent="0.2">
      <c r="A37" s="24" t="s">
        <v>52</v>
      </c>
      <c r="B37" s="25"/>
      <c r="C37" s="25"/>
      <c r="D37" s="25"/>
      <c r="E37" s="113"/>
      <c r="F37" s="223"/>
      <c r="G37" s="262"/>
      <c r="H37" s="42" t="str">
        <f>IF($G37="","Attention la case G n'est pas remplie","ok")</f>
        <v>Attention la case G n'est pas remplie</v>
      </c>
    </row>
    <row r="38" spans="1:9" ht="24" customHeight="1" x14ac:dyDescent="0.2">
      <c r="A38" s="26" t="s">
        <v>170</v>
      </c>
      <c r="B38" s="27"/>
      <c r="C38" s="27"/>
      <c r="D38" s="27"/>
      <c r="E38" s="114"/>
      <c r="F38" s="223"/>
      <c r="G38" s="262"/>
      <c r="H38" s="42" t="str">
        <f>IF($G38="","Attention la case G n'est pas remplie","ok")</f>
        <v>Attention la case G n'est pas remplie</v>
      </c>
    </row>
    <row r="39" spans="1:9" ht="24" customHeight="1" x14ac:dyDescent="0.2">
      <c r="A39" s="26" t="s">
        <v>171</v>
      </c>
      <c r="B39" s="27"/>
      <c r="C39" s="27"/>
      <c r="D39" s="27"/>
      <c r="E39" s="114"/>
      <c r="F39" s="223"/>
      <c r="G39" s="262"/>
      <c r="H39" s="42" t="str">
        <f>IF($G39="","Attention la case G n'est pas remplie","ok")</f>
        <v>Attention la case G n'est pas remplie</v>
      </c>
    </row>
    <row r="40" spans="1:9" ht="24" customHeight="1" thickBot="1" x14ac:dyDescent="0.25">
      <c r="A40" s="28" t="s">
        <v>206</v>
      </c>
      <c r="B40" s="29"/>
      <c r="C40" s="29"/>
      <c r="D40" s="29"/>
      <c r="E40" s="115"/>
      <c r="F40" s="223"/>
      <c r="G40" s="262"/>
      <c r="H40" s="42" t="str">
        <f>IF($G40="","Attention la case G n'est pas remplie","ok")</f>
        <v>Attention la case G n'est pas remplie</v>
      </c>
      <c r="I40" s="233"/>
    </row>
    <row r="41" spans="1:9" ht="24" customHeight="1" thickBot="1" x14ac:dyDescent="0.25">
      <c r="A41" s="30" t="s">
        <v>53</v>
      </c>
      <c r="B41" s="31"/>
      <c r="C41" s="31"/>
      <c r="D41" s="31"/>
      <c r="E41" s="116"/>
      <c r="F41" s="224">
        <f>SUM(F36:F40)+F10</f>
        <v>0</v>
      </c>
      <c r="G41" s="225">
        <f>SUM(G36:G40)+G10</f>
        <v>0</v>
      </c>
      <c r="H41" s="271" t="s">
        <v>208</v>
      </c>
    </row>
    <row r="42" spans="1:9" ht="24.95" customHeight="1" thickBot="1" x14ac:dyDescent="0.25">
      <c r="A42" s="5"/>
      <c r="B42" s="32"/>
      <c r="C42" s="32"/>
      <c r="D42" s="32"/>
      <c r="E42" s="33" t="s">
        <v>54</v>
      </c>
      <c r="F42" s="266" t="e">
        <f>G41/F41</f>
        <v>#DIV/0!</v>
      </c>
      <c r="G42" s="34"/>
    </row>
    <row r="43" spans="1:9" ht="13.5" thickBot="1" x14ac:dyDescent="0.25"/>
    <row r="44" spans="1:9" s="5" customFormat="1" ht="24.95" customHeight="1" thickBot="1" x14ac:dyDescent="0.25">
      <c r="A44" s="385" t="s">
        <v>174</v>
      </c>
      <c r="B44" s="386"/>
      <c r="C44" s="386"/>
      <c r="D44" s="386"/>
      <c r="E44" s="387"/>
      <c r="F44" s="389" t="s">
        <v>84</v>
      </c>
      <c r="G44" s="389"/>
      <c r="H44" s="42"/>
    </row>
    <row r="45" spans="1:9" s="5" customFormat="1" ht="26.25" thickBot="1" x14ac:dyDescent="0.25">
      <c r="A45" s="388" t="s">
        <v>17</v>
      </c>
      <c r="B45" s="341"/>
      <c r="C45" s="132" t="s">
        <v>18</v>
      </c>
      <c r="D45" s="132" t="s">
        <v>19</v>
      </c>
      <c r="E45" s="133" t="s">
        <v>20</v>
      </c>
      <c r="F45" s="389"/>
      <c r="G45" s="389"/>
      <c r="H45" s="42"/>
    </row>
    <row r="46" spans="1:9" s="42" customFormat="1" ht="23.1" customHeight="1" x14ac:dyDescent="0.2">
      <c r="A46" s="390"/>
      <c r="B46" s="391"/>
      <c r="C46" s="134"/>
      <c r="D46" s="232"/>
      <c r="E46" s="135"/>
      <c r="F46" s="128"/>
      <c r="G46" s="129"/>
    </row>
    <row r="47" spans="1:9" s="42" customFormat="1" ht="23.1" customHeight="1" x14ac:dyDescent="0.2">
      <c r="A47" s="338"/>
      <c r="B47" s="339"/>
      <c r="C47" s="44"/>
      <c r="D47" s="227"/>
      <c r="E47" s="45"/>
      <c r="F47" s="128"/>
      <c r="G47" s="129"/>
    </row>
    <row r="48" spans="1:9" s="42" customFormat="1" ht="23.1" customHeight="1" x14ac:dyDescent="0.2">
      <c r="A48" s="122"/>
      <c r="B48" s="123"/>
      <c r="C48" s="44"/>
      <c r="D48" s="227"/>
      <c r="E48" s="45"/>
      <c r="F48" s="128"/>
      <c r="G48" s="129"/>
    </row>
    <row r="49" spans="1:8" s="42" customFormat="1" ht="23.1" customHeight="1" x14ac:dyDescent="0.2">
      <c r="A49" s="338"/>
      <c r="B49" s="339"/>
      <c r="C49" s="44"/>
      <c r="D49" s="227"/>
      <c r="E49" s="45"/>
      <c r="F49" s="128"/>
      <c r="G49" s="129"/>
    </row>
    <row r="50" spans="1:8" s="42" customFormat="1" ht="23.1" customHeight="1" x14ac:dyDescent="0.2">
      <c r="A50" s="338"/>
      <c r="B50" s="339"/>
      <c r="C50" s="44"/>
      <c r="D50" s="227"/>
      <c r="E50" s="45"/>
      <c r="F50" s="128"/>
      <c r="G50" s="129"/>
    </row>
    <row r="51" spans="1:8" s="42" customFormat="1" ht="23.1" customHeight="1" thickBot="1" x14ac:dyDescent="0.25">
      <c r="A51" s="334"/>
      <c r="B51" s="335"/>
      <c r="C51" s="46"/>
      <c r="D51" s="228"/>
      <c r="E51" s="47"/>
      <c r="F51" s="128"/>
      <c r="G51" s="129"/>
    </row>
    <row r="52" spans="1:8" s="5" customFormat="1" ht="23.1" customHeight="1" thickBot="1" x14ac:dyDescent="0.25">
      <c r="A52" s="384" t="s">
        <v>51</v>
      </c>
      <c r="B52" s="337"/>
      <c r="C52" s="48"/>
      <c r="D52" s="229">
        <f>SUM(D46:D51)</f>
        <v>0</v>
      </c>
      <c r="E52" s="49"/>
      <c r="F52" s="130"/>
      <c r="G52" s="131"/>
      <c r="H52" s="42"/>
    </row>
    <row r="53" spans="1:8" s="5" customFormat="1" ht="15" customHeight="1" thickBot="1" x14ac:dyDescent="0.25">
      <c r="A53" s="126"/>
      <c r="B53" s="126"/>
      <c r="C53" s="56"/>
      <c r="D53" s="127"/>
      <c r="E53" s="56"/>
      <c r="F53" s="130"/>
      <c r="G53" s="131"/>
      <c r="H53" s="42"/>
    </row>
    <row r="54" spans="1:8" s="5" customFormat="1" ht="48.75" customHeight="1" x14ac:dyDescent="0.2">
      <c r="A54" s="126"/>
      <c r="B54" s="126"/>
      <c r="C54" s="56"/>
      <c r="D54" s="127"/>
      <c r="E54" s="362" t="s">
        <v>99</v>
      </c>
      <c r="F54" s="363"/>
      <c r="G54" s="363"/>
      <c r="H54" s="364"/>
    </row>
    <row r="55" spans="1:8" s="5" customFormat="1" ht="56.25" customHeight="1" thickBot="1" x14ac:dyDescent="0.25">
      <c r="A55" s="126"/>
      <c r="B55" s="126"/>
      <c r="C55" s="56"/>
      <c r="D55" s="127"/>
      <c r="E55" s="365"/>
      <c r="F55" s="366"/>
      <c r="G55" s="366"/>
      <c r="H55" s="367"/>
    </row>
    <row r="57" spans="1:8" ht="39" customHeight="1" thickBot="1" x14ac:dyDescent="0.25">
      <c r="A57" s="377" t="s">
        <v>172</v>
      </c>
      <c r="B57" s="378"/>
      <c r="C57" s="378"/>
      <c r="D57" s="378"/>
      <c r="E57" s="378"/>
      <c r="F57" s="378"/>
      <c r="G57" s="378"/>
    </row>
    <row r="58" spans="1:8" ht="39" customHeight="1" thickBot="1" x14ac:dyDescent="0.25">
      <c r="A58" s="371" t="s">
        <v>91</v>
      </c>
      <c r="B58" s="372"/>
      <c r="C58" s="372"/>
      <c r="D58" s="372"/>
      <c r="E58" s="372"/>
      <c r="F58" s="372"/>
      <c r="G58" s="373"/>
    </row>
    <row r="59" spans="1:8" ht="140.1" customHeight="1" thickBot="1" x14ac:dyDescent="0.25">
      <c r="A59" s="368"/>
      <c r="B59" s="369"/>
      <c r="C59" s="369"/>
      <c r="D59" s="369"/>
      <c r="E59" s="369"/>
      <c r="F59" s="369"/>
      <c r="G59" s="370"/>
    </row>
    <row r="60" spans="1:8" ht="39" customHeight="1" thickBot="1" x14ac:dyDescent="0.25">
      <c r="A60" s="359" t="s">
        <v>92</v>
      </c>
      <c r="B60" s="360"/>
      <c r="C60" s="360"/>
      <c r="D60" s="360"/>
      <c r="E60" s="360"/>
      <c r="F60" s="360"/>
      <c r="G60" s="361"/>
    </row>
    <row r="61" spans="1:8" ht="140.1" customHeight="1" thickBot="1" x14ac:dyDescent="0.25">
      <c r="A61" s="368"/>
      <c r="B61" s="369"/>
      <c r="C61" s="369"/>
      <c r="D61" s="369"/>
      <c r="E61" s="369"/>
      <c r="F61" s="369"/>
      <c r="G61" s="370"/>
    </row>
    <row r="62" spans="1:8" ht="39" customHeight="1" thickBot="1" x14ac:dyDescent="0.25">
      <c r="A62" s="374" t="s">
        <v>90</v>
      </c>
      <c r="B62" s="375"/>
      <c r="C62" s="375"/>
      <c r="D62" s="375"/>
      <c r="E62" s="375"/>
      <c r="F62" s="375"/>
      <c r="G62" s="376"/>
    </row>
    <row r="63" spans="1:8" ht="140.1" customHeight="1" thickBot="1" x14ac:dyDescent="0.25">
      <c r="A63" s="368"/>
      <c r="B63" s="369"/>
      <c r="C63" s="369"/>
      <c r="D63" s="369"/>
      <c r="E63" s="369"/>
      <c r="F63" s="369"/>
      <c r="G63" s="370"/>
    </row>
    <row r="64" spans="1:8"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ry6prnzkA9nvORIEYFc6h0Ies4LdSsTDVxmCqc2CSWb6OL50EEAXQhqPySLm9t8EZleeEk1ZKGWokJi7vho1eg==" saltValue="ByfsGyPaUgfOsSzFZ0GNxw==" spinCount="100000" sheet="1" objects="1" scenarios="1"/>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A67:G67"/>
    <mergeCell ref="F44:G45"/>
    <mergeCell ref="E54:H54"/>
    <mergeCell ref="E55:H55"/>
    <mergeCell ref="A66:G66"/>
    <mergeCell ref="A57:G57"/>
    <mergeCell ref="A58:G58"/>
    <mergeCell ref="A59:G59"/>
    <mergeCell ref="A60:G60"/>
    <mergeCell ref="A61:G61"/>
    <mergeCell ref="A62:G62"/>
    <mergeCell ref="A63:G63"/>
    <mergeCell ref="A64:G64"/>
    <mergeCell ref="A65:G65"/>
    <mergeCell ref="A46:B46"/>
    <mergeCell ref="A47:B47"/>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F8:G8"/>
    <mergeCell ref="C7:E7"/>
    <mergeCell ref="A1:G1"/>
    <mergeCell ref="C4:E4"/>
    <mergeCell ref="C5:E5"/>
    <mergeCell ref="C6:E6"/>
    <mergeCell ref="C3:E3"/>
  </mergeCells>
  <phoneticPr fontId="28" type="noConversion"/>
  <conditionalFormatting sqref="G11:G16">
    <cfRule type="expression" dxfId="176" priority="3" stopIfTrue="1">
      <formula>($C$3="Autre organisme privé")</formula>
    </cfRule>
  </conditionalFormatting>
  <conditionalFormatting sqref="I40">
    <cfRule type="containsText" dxfId="175" priority="1" operator="containsText" text="OK">
      <formula>NOT(ISERROR(SEARCH("OK",I40)))</formula>
    </cfRule>
    <cfRule type="containsText" dxfId="174" priority="2" operator="containsText" text="Attention &gt;13%">
      <formula>NOT(ISERROR(SEARCH("Attention &gt;13%",I40)))</formula>
    </cfRule>
  </conditionalFormatting>
  <dataValidations xWindow="415" yWindow="417"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5"/>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 type="decimal" allowBlank="1" showInputMessage="1" showErrorMessage="1" sqref="D12:E20 D23:E34 F36:F40 D46:D51">
      <formula1>0</formula1>
      <formula2>1000000000</formula2>
    </dataValidation>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topLeftCell="A13" zoomScaleNormal="100" zoomScaleSheetLayoutView="100" workbookViewId="0">
      <selection activeCell="D17" sqref="D17:E17"/>
    </sheetView>
  </sheetViews>
  <sheetFormatPr baseColWidth="10" defaultColWidth="10.85546875" defaultRowHeight="12.75" x14ac:dyDescent="0.2"/>
  <cols>
    <col min="1" max="1" width="5.140625" style="2" customWidth="1"/>
    <col min="2" max="2" width="49.42578125" style="53" customWidth="1"/>
    <col min="3" max="3" width="27" style="2" customWidth="1"/>
    <col min="4" max="5" width="18.7109375" style="2" customWidth="1"/>
    <col min="6" max="6" width="23.7109375" style="2" customWidth="1"/>
    <col min="7" max="7" width="18.7109375" style="55" customWidth="1"/>
    <col min="8" max="8" width="32.85546875" style="2" customWidth="1"/>
    <col min="9" max="9" width="23.42578125" style="2" customWidth="1"/>
    <col min="10" max="16384" width="10.85546875" style="2"/>
  </cols>
  <sheetData>
    <row r="1" spans="1:7" ht="52.5" customHeight="1" thickBot="1" x14ac:dyDescent="0.25">
      <c r="A1" s="331" t="s">
        <v>210</v>
      </c>
      <c r="B1" s="332"/>
      <c r="C1" s="332"/>
      <c r="D1" s="332"/>
      <c r="E1" s="332"/>
      <c r="F1" s="332"/>
      <c r="G1" s="333"/>
    </row>
    <row r="2" spans="1:7" ht="20.100000000000001" customHeight="1" x14ac:dyDescent="0.2">
      <c r="A2" s="50"/>
      <c r="B2" s="51"/>
      <c r="C2" s="51"/>
      <c r="D2" s="51"/>
      <c r="E2" s="51"/>
      <c r="F2" s="51"/>
      <c r="G2" s="52"/>
    </row>
    <row r="3" spans="1:7" s="5" customFormat="1" ht="16.5" thickBot="1" x14ac:dyDescent="0.25">
      <c r="A3" s="87" t="s">
        <v>43</v>
      </c>
      <c r="B3" s="11"/>
      <c r="C3" s="328"/>
      <c r="D3" s="329"/>
      <c r="E3" s="330"/>
      <c r="F3" s="9"/>
      <c r="G3" s="9"/>
    </row>
    <row r="4" spans="1:7" ht="18" customHeight="1" thickBot="1" x14ac:dyDescent="0.25">
      <c r="A4" s="87" t="s">
        <v>44</v>
      </c>
      <c r="C4" s="392"/>
      <c r="D4" s="382"/>
      <c r="E4" s="383"/>
      <c r="G4" s="54"/>
    </row>
    <row r="5" spans="1:7" ht="18" customHeight="1" thickBot="1" x14ac:dyDescent="0.25">
      <c r="A5" s="89" t="s">
        <v>36</v>
      </c>
      <c r="C5" s="392"/>
      <c r="D5" s="382"/>
      <c r="E5" s="383"/>
    </row>
    <row r="6" spans="1:7" ht="18" customHeight="1" thickBot="1" x14ac:dyDescent="0.25">
      <c r="A6" s="89" t="s">
        <v>45</v>
      </c>
      <c r="C6" s="392"/>
      <c r="D6" s="380"/>
      <c r="E6" s="381"/>
    </row>
    <row r="7" spans="1:7" ht="18" customHeight="1" thickBot="1" x14ac:dyDescent="0.25">
      <c r="A7" s="90" t="s">
        <v>21</v>
      </c>
      <c r="C7" s="392"/>
      <c r="D7" s="380"/>
      <c r="E7" s="381"/>
    </row>
    <row r="8" spans="1:7" ht="47.45" customHeight="1" thickBot="1" x14ac:dyDescent="0.25">
      <c r="B8" s="56"/>
      <c r="F8" s="324" t="s">
        <v>183</v>
      </c>
      <c r="G8" s="324"/>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6" t="s">
        <v>50</v>
      </c>
      <c r="B11" s="106" t="s">
        <v>68</v>
      </c>
      <c r="C11" s="347" t="s">
        <v>66</v>
      </c>
      <c r="D11" s="348"/>
      <c r="E11" s="349"/>
      <c r="F11" s="98"/>
      <c r="G11" s="272"/>
    </row>
    <row r="12" spans="1:7" ht="20.100000000000001" customHeight="1" x14ac:dyDescent="0.25">
      <c r="A12" s="357"/>
      <c r="B12" s="350" t="s">
        <v>161</v>
      </c>
      <c r="C12" s="202"/>
      <c r="D12" s="203"/>
      <c r="E12" s="204"/>
      <c r="F12" s="205">
        <f t="shared" ref="F12:F20" si="0">D12*E12</f>
        <v>0</v>
      </c>
      <c r="G12" s="273"/>
    </row>
    <row r="13" spans="1:7" ht="20.100000000000001" customHeight="1" x14ac:dyDescent="0.25">
      <c r="A13" s="357"/>
      <c r="B13" s="350"/>
      <c r="C13" s="202"/>
      <c r="D13" s="203"/>
      <c r="E13" s="204"/>
      <c r="F13" s="205">
        <f t="shared" si="0"/>
        <v>0</v>
      </c>
      <c r="G13" s="273"/>
    </row>
    <row r="14" spans="1:7" ht="20.100000000000001" customHeight="1" x14ac:dyDescent="0.25">
      <c r="A14" s="357"/>
      <c r="B14" s="351"/>
      <c r="C14" s="202"/>
      <c r="D14" s="203"/>
      <c r="E14" s="204"/>
      <c r="F14" s="205">
        <f t="shared" si="0"/>
        <v>0</v>
      </c>
      <c r="G14" s="273"/>
    </row>
    <row r="15" spans="1:7" ht="20.100000000000001" customHeight="1" x14ac:dyDescent="0.25">
      <c r="A15" s="358"/>
      <c r="B15" s="355" t="s">
        <v>162</v>
      </c>
      <c r="C15" s="206"/>
      <c r="D15" s="206"/>
      <c r="E15" s="207"/>
      <c r="F15" s="208">
        <f t="shared" si="0"/>
        <v>0</v>
      </c>
      <c r="G15" s="273"/>
    </row>
    <row r="16" spans="1:7"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 t="shared" ref="H19:H20" si="1">IF($G19="","Attention la case G n'est pas remplie","ok")</f>
        <v>Attention la case G n'est pas remplie</v>
      </c>
    </row>
    <row r="20" spans="1:8" ht="20.100000000000001" customHeight="1" x14ac:dyDescent="0.25">
      <c r="A20" s="358"/>
      <c r="B20" s="350"/>
      <c r="C20" s="206"/>
      <c r="D20" s="206"/>
      <c r="E20" s="207"/>
      <c r="F20" s="208">
        <f t="shared" si="0"/>
        <v>0</v>
      </c>
      <c r="G20" s="262"/>
      <c r="H20" s="42" t="str">
        <f t="shared" si="1"/>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2">D23*E23</f>
        <v>0</v>
      </c>
      <c r="G23" s="216"/>
      <c r="H23" s="258"/>
    </row>
    <row r="24" spans="1:8" ht="20.100000000000001" customHeight="1" x14ac:dyDescent="0.2">
      <c r="A24" s="358"/>
      <c r="B24" s="353"/>
      <c r="C24" s="210"/>
      <c r="D24" s="210"/>
      <c r="E24" s="210"/>
      <c r="F24" s="215">
        <f t="shared" si="2"/>
        <v>0</v>
      </c>
      <c r="G24" s="216"/>
      <c r="H24" s="258"/>
    </row>
    <row r="25" spans="1:8" ht="20.100000000000001" customHeight="1" x14ac:dyDescent="0.2">
      <c r="A25" s="358"/>
      <c r="B25" s="354"/>
      <c r="C25" s="210"/>
      <c r="D25" s="210"/>
      <c r="E25" s="210"/>
      <c r="F25" s="215">
        <f t="shared" si="2"/>
        <v>0</v>
      </c>
      <c r="G25" s="216"/>
      <c r="H25" s="258"/>
    </row>
    <row r="26" spans="1:8" ht="20.100000000000001" customHeight="1" x14ac:dyDescent="0.2">
      <c r="A26" s="358"/>
      <c r="B26" s="355" t="s">
        <v>167</v>
      </c>
      <c r="C26" s="210"/>
      <c r="D26" s="210"/>
      <c r="E26" s="210"/>
      <c r="F26" s="208">
        <f t="shared" si="2"/>
        <v>0</v>
      </c>
      <c r="G26" s="262"/>
      <c r="H26" s="42" t="str">
        <f t="shared" ref="H26:H28" si="3">IF($G26="","Attention la case G n'est pas remplie","ok")</f>
        <v>Attention la case G n'est pas remplie</v>
      </c>
    </row>
    <row r="27" spans="1:8" ht="20.100000000000001" customHeight="1" x14ac:dyDescent="0.2">
      <c r="A27" s="358"/>
      <c r="B27" s="350"/>
      <c r="C27" s="210"/>
      <c r="D27" s="210"/>
      <c r="E27" s="210"/>
      <c r="F27" s="208">
        <f t="shared" si="2"/>
        <v>0</v>
      </c>
      <c r="G27" s="262"/>
      <c r="H27" s="42" t="str">
        <f t="shared" si="3"/>
        <v>Attention la case G n'est pas remplie</v>
      </c>
    </row>
    <row r="28" spans="1:8" ht="20.100000000000001" customHeight="1" x14ac:dyDescent="0.2">
      <c r="A28" s="358"/>
      <c r="B28" s="350"/>
      <c r="C28" s="210"/>
      <c r="D28" s="210"/>
      <c r="E28" s="210"/>
      <c r="F28" s="208">
        <f t="shared" si="2"/>
        <v>0</v>
      </c>
      <c r="G28" s="262"/>
      <c r="H28" s="42" t="str">
        <f t="shared" si="3"/>
        <v>Attention la case G n'est pas remplie</v>
      </c>
    </row>
    <row r="29" spans="1:8" ht="20.100000000000001" customHeight="1" x14ac:dyDescent="0.2">
      <c r="A29" s="357"/>
      <c r="B29" s="352" t="s">
        <v>166</v>
      </c>
      <c r="C29" s="217"/>
      <c r="D29" s="210"/>
      <c r="E29" s="210"/>
      <c r="F29" s="218">
        <f t="shared" si="2"/>
        <v>0</v>
      </c>
      <c r="G29" s="216"/>
      <c r="H29" s="258"/>
    </row>
    <row r="30" spans="1:8" ht="20.100000000000001" customHeight="1" x14ac:dyDescent="0.2">
      <c r="A30" s="357"/>
      <c r="B30" s="353"/>
      <c r="C30" s="217"/>
      <c r="D30" s="210"/>
      <c r="E30" s="210"/>
      <c r="F30" s="218">
        <f t="shared" si="2"/>
        <v>0</v>
      </c>
      <c r="G30" s="216"/>
      <c r="H30" s="258"/>
    </row>
    <row r="31" spans="1:8" ht="20.100000000000001" customHeight="1" x14ac:dyDescent="0.2">
      <c r="A31" s="357"/>
      <c r="B31" s="354"/>
      <c r="C31" s="217"/>
      <c r="D31" s="210"/>
      <c r="E31" s="210"/>
      <c r="F31" s="218">
        <f t="shared" si="2"/>
        <v>0</v>
      </c>
      <c r="G31" s="216"/>
      <c r="H31" s="258"/>
    </row>
    <row r="32" spans="1:8" ht="20.100000000000001" customHeight="1" x14ac:dyDescent="0.2">
      <c r="A32" s="358"/>
      <c r="B32" s="355" t="s">
        <v>168</v>
      </c>
      <c r="C32" s="210"/>
      <c r="D32" s="210"/>
      <c r="E32" s="210"/>
      <c r="F32" s="218">
        <f t="shared" si="2"/>
        <v>0</v>
      </c>
      <c r="G32" s="262"/>
      <c r="H32" s="42" t="str">
        <f t="shared" ref="H32:H34" si="4">IF($G32="","Attention la case G n'est pas remplie","ok")</f>
        <v>Attention la case G n'est pas remplie</v>
      </c>
    </row>
    <row r="33" spans="1:8" ht="20.100000000000001" customHeight="1" x14ac:dyDescent="0.2">
      <c r="A33" s="358"/>
      <c r="B33" s="350"/>
      <c r="C33" s="219"/>
      <c r="D33" s="219"/>
      <c r="E33" s="219"/>
      <c r="F33" s="218">
        <f t="shared" si="2"/>
        <v>0</v>
      </c>
      <c r="G33" s="263"/>
      <c r="H33" s="42" t="str">
        <f t="shared" si="4"/>
        <v>Attention la case G n'est pas remplie</v>
      </c>
    </row>
    <row r="34" spans="1:8" ht="20.100000000000001" customHeight="1" x14ac:dyDescent="0.2">
      <c r="A34" s="358"/>
      <c r="B34" s="350"/>
      <c r="C34" s="219"/>
      <c r="D34" s="219"/>
      <c r="E34" s="219"/>
      <c r="F34" s="218">
        <f t="shared" si="2"/>
        <v>0</v>
      </c>
      <c r="G34" s="264"/>
      <c r="H34" s="42" t="str">
        <f t="shared" si="4"/>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 t="shared" ref="H36:H40" si="5">IF($G36="","Attention la case G n'est pas remplie","ok")</f>
        <v>Attention la case G n'est pas remplie</v>
      </c>
    </row>
    <row r="37" spans="1:8" ht="24.95" customHeight="1" x14ac:dyDescent="0.2">
      <c r="A37" s="24" t="s">
        <v>52</v>
      </c>
      <c r="B37" s="25"/>
      <c r="C37" s="25"/>
      <c r="D37" s="25"/>
      <c r="E37" s="113"/>
      <c r="F37" s="223"/>
      <c r="G37" s="262"/>
      <c r="H37" s="42" t="str">
        <f t="shared" si="5"/>
        <v>Attention la case G n'est pas remplie</v>
      </c>
    </row>
    <row r="38" spans="1:8" ht="24.95" customHeight="1" x14ac:dyDescent="0.2">
      <c r="A38" s="26" t="s">
        <v>170</v>
      </c>
      <c r="B38" s="27"/>
      <c r="C38" s="27"/>
      <c r="D38" s="27"/>
      <c r="E38" s="114"/>
      <c r="F38" s="223"/>
      <c r="G38" s="262"/>
      <c r="H38" s="42" t="str">
        <f t="shared" si="5"/>
        <v>Attention la case G n'est pas remplie</v>
      </c>
    </row>
    <row r="39" spans="1:8" ht="24.95" customHeight="1" x14ac:dyDescent="0.2">
      <c r="A39" s="26" t="s">
        <v>171</v>
      </c>
      <c r="B39" s="27"/>
      <c r="C39" s="27"/>
      <c r="D39" s="27"/>
      <c r="E39" s="114"/>
      <c r="F39" s="223"/>
      <c r="G39" s="262"/>
      <c r="H39" s="42" t="str">
        <f t="shared" si="5"/>
        <v>Attention la case G n'est pas remplie</v>
      </c>
    </row>
    <row r="40" spans="1:8" ht="24.95" customHeight="1" thickBot="1" x14ac:dyDescent="0.25">
      <c r="A40" s="28" t="s">
        <v>206</v>
      </c>
      <c r="B40" s="29"/>
      <c r="C40" s="29"/>
      <c r="D40" s="29"/>
      <c r="E40" s="115"/>
      <c r="F40" s="223"/>
      <c r="G40" s="262"/>
      <c r="H40" s="42" t="str">
        <f t="shared" si="5"/>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row r="44" spans="1:8" s="5" customFormat="1" ht="24.95" customHeight="1" thickBot="1" x14ac:dyDescent="0.25">
      <c r="A44" s="385" t="s">
        <v>175</v>
      </c>
      <c r="B44" s="386"/>
      <c r="C44" s="386"/>
      <c r="D44" s="386"/>
      <c r="E44" s="387"/>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row r="53" spans="1:7" ht="52.5" customHeight="1" x14ac:dyDescent="0.2">
      <c r="D53" s="362" t="s">
        <v>99</v>
      </c>
      <c r="E53" s="363"/>
      <c r="F53" s="363"/>
      <c r="G53" s="364"/>
    </row>
    <row r="54" spans="1:7" ht="71.25" customHeight="1" thickBot="1" x14ac:dyDescent="0.25">
      <c r="D54" s="365"/>
      <c r="E54" s="366"/>
      <c r="F54" s="366"/>
      <c r="G54" s="367"/>
    </row>
    <row r="56" spans="1:7" ht="39" customHeight="1" thickBot="1" x14ac:dyDescent="0.25">
      <c r="A56" s="377" t="s">
        <v>172</v>
      </c>
      <c r="B56" s="378"/>
      <c r="C56" s="378"/>
      <c r="D56" s="378"/>
      <c r="E56" s="378"/>
      <c r="F56" s="378"/>
      <c r="G56" s="378"/>
    </row>
    <row r="57" spans="1:7" ht="39" customHeight="1" thickBot="1" x14ac:dyDescent="0.25">
      <c r="A57" s="371" t="s">
        <v>91</v>
      </c>
      <c r="B57" s="372"/>
      <c r="C57" s="372"/>
      <c r="D57" s="372"/>
      <c r="E57" s="372"/>
      <c r="F57" s="372"/>
      <c r="G57" s="373"/>
    </row>
    <row r="58" spans="1:7" ht="140.1" customHeight="1" thickBot="1" x14ac:dyDescent="0.25">
      <c r="A58" s="368"/>
      <c r="B58" s="369"/>
      <c r="C58" s="369"/>
      <c r="D58" s="369"/>
      <c r="E58" s="369"/>
      <c r="F58" s="369"/>
      <c r="G58" s="370"/>
    </row>
    <row r="59" spans="1:7" ht="39" customHeight="1" thickBot="1" x14ac:dyDescent="0.25">
      <c r="A59" s="359" t="s">
        <v>92</v>
      </c>
      <c r="B59" s="360"/>
      <c r="C59" s="360"/>
      <c r="D59" s="360"/>
      <c r="E59" s="360"/>
      <c r="F59" s="360"/>
      <c r="G59" s="361"/>
    </row>
    <row r="60" spans="1:7" ht="140.1" customHeight="1" thickBot="1" x14ac:dyDescent="0.25">
      <c r="A60" s="368"/>
      <c r="B60" s="369"/>
      <c r="C60" s="369"/>
      <c r="D60" s="369"/>
      <c r="E60" s="369"/>
      <c r="F60" s="369"/>
      <c r="G60" s="370"/>
    </row>
    <row r="61" spans="1:7" ht="39" customHeight="1" thickBot="1" x14ac:dyDescent="0.25">
      <c r="A61" s="374" t="s">
        <v>90</v>
      </c>
      <c r="B61" s="375"/>
      <c r="C61" s="375"/>
      <c r="D61" s="375"/>
      <c r="E61" s="375"/>
      <c r="F61" s="375"/>
      <c r="G61" s="376"/>
    </row>
    <row r="62" spans="1:7" ht="140.1" customHeight="1" thickBot="1" x14ac:dyDescent="0.25">
      <c r="A62" s="368"/>
      <c r="B62" s="369"/>
      <c r="C62" s="369"/>
      <c r="D62" s="369"/>
      <c r="E62" s="369"/>
      <c r="F62" s="369"/>
      <c r="G62" s="370"/>
    </row>
    <row r="63" spans="1:7" ht="39" customHeight="1" thickBot="1" x14ac:dyDescent="0.25">
      <c r="A63" s="371" t="s">
        <v>93</v>
      </c>
      <c r="B63" s="372"/>
      <c r="C63" s="372"/>
      <c r="D63" s="372"/>
      <c r="E63" s="372"/>
      <c r="F63" s="372"/>
      <c r="G63" s="373"/>
    </row>
    <row r="64" spans="1:7" ht="140.1" customHeight="1" thickBot="1" x14ac:dyDescent="0.25">
      <c r="A64" s="368"/>
      <c r="B64" s="369"/>
      <c r="C64" s="369"/>
      <c r="D64" s="369"/>
      <c r="E64" s="369"/>
      <c r="F64" s="369"/>
      <c r="G64" s="370"/>
    </row>
    <row r="65" spans="1:7" ht="39" customHeight="1" thickBot="1" x14ac:dyDescent="0.25">
      <c r="A65" s="371" t="s">
        <v>94</v>
      </c>
      <c r="B65" s="372"/>
      <c r="C65" s="372"/>
      <c r="D65" s="372"/>
      <c r="E65" s="372"/>
      <c r="F65" s="372"/>
      <c r="G65" s="373"/>
    </row>
    <row r="66" spans="1:7" ht="140.1" customHeight="1" thickBot="1" x14ac:dyDescent="0.25">
      <c r="A66" s="368"/>
      <c r="B66" s="369"/>
      <c r="C66" s="369"/>
      <c r="D66" s="369"/>
      <c r="E66" s="369"/>
      <c r="F66" s="369"/>
      <c r="G66" s="370"/>
    </row>
  </sheetData>
  <sheetProtection algorithmName="SHA-512" hashValue="UCAT4MpLFBhJdT/UF9BzgEOqyCdTooJiKclk89wkz8fSNIj0VapSL8IsNEzVqH90eW7V+WUwT2wqK4OqXUBsMA==" saltValue="9dL7Xt9VtdujyG8Qpiaaig==" spinCount="100000" sheet="1" objects="1" scenarios="1"/>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6:G66"/>
    <mergeCell ref="A61:G61"/>
    <mergeCell ref="A62:G62"/>
    <mergeCell ref="A63:G63"/>
    <mergeCell ref="A64:G64"/>
    <mergeCell ref="A65:G65"/>
    <mergeCell ref="A56:G56"/>
    <mergeCell ref="A57:G57"/>
    <mergeCell ref="A58:G58"/>
    <mergeCell ref="A59:G59"/>
    <mergeCell ref="A60:G60"/>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B32:B34"/>
    <mergeCell ref="B23:B25"/>
    <mergeCell ref="F8:G8"/>
    <mergeCell ref="D53:G53"/>
    <mergeCell ref="D54:G54"/>
    <mergeCell ref="A44:E44"/>
    <mergeCell ref="A45:B45"/>
    <mergeCell ref="A46:B46"/>
    <mergeCell ref="A47:B47"/>
    <mergeCell ref="A48:B48"/>
    <mergeCell ref="A49:B49"/>
    <mergeCell ref="A50:B50"/>
    <mergeCell ref="A51:B51"/>
  </mergeCells>
  <phoneticPr fontId="28" type="noConversion"/>
  <conditionalFormatting sqref="G11:G16">
    <cfRule type="expression" dxfId="173" priority="3" stopIfTrue="1">
      <formula>($C$3="Autre organisme privé")</formula>
    </cfRule>
  </conditionalFormatting>
  <dataValidations xWindow="411" yWindow="49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6"/>
  <sheetViews>
    <sheetView showGridLines="0" topLeftCell="A46"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28515625" style="2" customWidth="1"/>
    <col min="4" max="5" width="18.7109375" style="2" customWidth="1"/>
    <col min="6" max="6" width="21.85546875" style="2" customWidth="1"/>
    <col min="7" max="7" width="18.7109375" style="55" customWidth="1"/>
    <col min="8" max="8" width="33.140625" style="2" customWidth="1"/>
    <col min="9" max="9" width="22.5703125" style="2" customWidth="1"/>
    <col min="10" max="10" width="8.5703125" style="2" customWidth="1"/>
    <col min="11" max="16384" width="10.85546875" style="2"/>
  </cols>
  <sheetData>
    <row r="1" spans="1:7" ht="52.5" customHeight="1" thickBot="1" x14ac:dyDescent="0.25">
      <c r="A1" s="331" t="s">
        <v>211</v>
      </c>
      <c r="B1" s="332"/>
      <c r="C1" s="332"/>
      <c r="D1" s="332"/>
      <c r="E1" s="332"/>
      <c r="F1" s="332"/>
      <c r="G1" s="333"/>
    </row>
    <row r="2" spans="1:7" ht="20.100000000000001" customHeight="1" x14ac:dyDescent="0.2">
      <c r="A2" s="50"/>
      <c r="B2" s="51"/>
      <c r="C2" s="51"/>
      <c r="D2" s="51"/>
      <c r="E2" s="51"/>
      <c r="F2" s="51"/>
      <c r="G2" s="52"/>
    </row>
    <row r="3" spans="1:7" s="5" customFormat="1" ht="16.5" thickBot="1" x14ac:dyDescent="0.25">
      <c r="A3" s="87" t="s">
        <v>43</v>
      </c>
      <c r="B3" s="11"/>
      <c r="C3" s="328"/>
      <c r="D3" s="329"/>
      <c r="E3" s="330"/>
      <c r="F3" s="9"/>
      <c r="G3" s="9"/>
    </row>
    <row r="4" spans="1:7" ht="18" customHeight="1" thickBot="1" x14ac:dyDescent="0.25">
      <c r="A4" s="87" t="s">
        <v>44</v>
      </c>
      <c r="C4" s="392"/>
      <c r="D4" s="382"/>
      <c r="E4" s="383"/>
      <c r="G4" s="54"/>
    </row>
    <row r="5" spans="1:7" ht="18" customHeight="1" thickBot="1" x14ac:dyDescent="0.25">
      <c r="A5" s="89" t="s">
        <v>33</v>
      </c>
      <c r="C5" s="392"/>
      <c r="D5" s="382"/>
      <c r="E5" s="383"/>
    </row>
    <row r="6" spans="1:7" ht="18" customHeight="1" thickBot="1" x14ac:dyDescent="0.25">
      <c r="A6" s="89" t="s">
        <v>45</v>
      </c>
      <c r="C6" s="392"/>
      <c r="D6" s="380"/>
      <c r="E6" s="381"/>
    </row>
    <row r="7" spans="1:7" ht="18" customHeight="1" thickBot="1" x14ac:dyDescent="0.25">
      <c r="A7" s="90" t="s">
        <v>21</v>
      </c>
      <c r="C7" s="392"/>
      <c r="D7" s="380"/>
      <c r="E7" s="381"/>
    </row>
    <row r="8" spans="1:7" ht="53.45" customHeight="1" thickBot="1" x14ac:dyDescent="0.25">
      <c r="B8" s="56"/>
      <c r="F8" s="324" t="s">
        <v>183</v>
      </c>
      <c r="G8" s="324"/>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6" t="s">
        <v>50</v>
      </c>
      <c r="B11" s="106" t="s">
        <v>68</v>
      </c>
      <c r="C11" s="347" t="s">
        <v>66</v>
      </c>
      <c r="D11" s="348"/>
      <c r="E11" s="349"/>
      <c r="F11" s="205"/>
      <c r="G11" s="273"/>
    </row>
    <row r="12" spans="1:7" ht="20.100000000000001" customHeight="1" x14ac:dyDescent="0.25">
      <c r="A12" s="357"/>
      <c r="B12" s="350" t="s">
        <v>161</v>
      </c>
      <c r="C12" s="202"/>
      <c r="D12" s="203"/>
      <c r="E12" s="204"/>
      <c r="F12" s="205">
        <f t="shared" ref="F12:F20" si="0">D12*E12</f>
        <v>0</v>
      </c>
      <c r="G12" s="273"/>
    </row>
    <row r="13" spans="1:7" ht="20.100000000000001" customHeight="1" x14ac:dyDescent="0.25">
      <c r="A13" s="357"/>
      <c r="B13" s="350"/>
      <c r="C13" s="202"/>
      <c r="D13" s="203"/>
      <c r="E13" s="204"/>
      <c r="F13" s="205">
        <f t="shared" si="0"/>
        <v>0</v>
      </c>
      <c r="G13" s="273"/>
    </row>
    <row r="14" spans="1:7" ht="20.100000000000001" customHeight="1" x14ac:dyDescent="0.25">
      <c r="A14" s="357"/>
      <c r="B14" s="351"/>
      <c r="C14" s="202"/>
      <c r="D14" s="203"/>
      <c r="E14" s="204"/>
      <c r="F14" s="205">
        <f t="shared" si="0"/>
        <v>0</v>
      </c>
      <c r="G14" s="273"/>
    </row>
    <row r="15" spans="1:7" ht="20.100000000000001" customHeight="1" x14ac:dyDescent="0.25">
      <c r="A15" s="358"/>
      <c r="B15" s="355" t="s">
        <v>162</v>
      </c>
      <c r="C15" s="206"/>
      <c r="D15" s="206"/>
      <c r="E15" s="207"/>
      <c r="F15" s="208">
        <f t="shared" si="0"/>
        <v>0</v>
      </c>
      <c r="G15" s="273"/>
    </row>
    <row r="16" spans="1:7"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 t="shared" ref="H19:H20" si="1">IF($G19="","Attention la case G n'est pas remplie","ok")</f>
        <v>Attention la case G n'est pas remplie</v>
      </c>
    </row>
    <row r="20" spans="1:8" ht="20.100000000000001" customHeight="1" x14ac:dyDescent="0.25">
      <c r="A20" s="358"/>
      <c r="B20" s="350"/>
      <c r="C20" s="206"/>
      <c r="D20" s="206"/>
      <c r="E20" s="207"/>
      <c r="F20" s="208">
        <f t="shared" si="0"/>
        <v>0</v>
      </c>
      <c r="G20" s="262"/>
      <c r="H20" s="42" t="str">
        <f t="shared" si="1"/>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2">D23*E23</f>
        <v>0</v>
      </c>
      <c r="G23" s="216"/>
      <c r="H23" s="258"/>
    </row>
    <row r="24" spans="1:8" ht="20.100000000000001" customHeight="1" x14ac:dyDescent="0.2">
      <c r="A24" s="358"/>
      <c r="B24" s="353"/>
      <c r="C24" s="210"/>
      <c r="D24" s="210"/>
      <c r="E24" s="210"/>
      <c r="F24" s="215">
        <f t="shared" si="2"/>
        <v>0</v>
      </c>
      <c r="G24" s="216"/>
      <c r="H24" s="258"/>
    </row>
    <row r="25" spans="1:8" ht="20.100000000000001" customHeight="1" x14ac:dyDescent="0.2">
      <c r="A25" s="358"/>
      <c r="B25" s="354"/>
      <c r="C25" s="210"/>
      <c r="D25" s="210"/>
      <c r="E25" s="210"/>
      <c r="F25" s="215">
        <f t="shared" si="2"/>
        <v>0</v>
      </c>
      <c r="G25" s="216"/>
      <c r="H25" s="258"/>
    </row>
    <row r="26" spans="1:8" ht="20.100000000000001" customHeight="1" x14ac:dyDescent="0.2">
      <c r="A26" s="358"/>
      <c r="B26" s="355" t="s">
        <v>167</v>
      </c>
      <c r="C26" s="210"/>
      <c r="D26" s="210"/>
      <c r="E26" s="210"/>
      <c r="F26" s="208">
        <f t="shared" si="2"/>
        <v>0</v>
      </c>
      <c r="G26" s="262"/>
      <c r="H26" s="42" t="str">
        <f t="shared" ref="H26:H28" si="3">IF($G26="","Attention la case G n'est pas remplie","ok")</f>
        <v>Attention la case G n'est pas remplie</v>
      </c>
    </row>
    <row r="27" spans="1:8" ht="20.100000000000001" customHeight="1" x14ac:dyDescent="0.2">
      <c r="A27" s="358"/>
      <c r="B27" s="350"/>
      <c r="C27" s="210"/>
      <c r="D27" s="210"/>
      <c r="E27" s="210"/>
      <c r="F27" s="208">
        <f t="shared" si="2"/>
        <v>0</v>
      </c>
      <c r="G27" s="262"/>
      <c r="H27" s="42" t="str">
        <f t="shared" si="3"/>
        <v>Attention la case G n'est pas remplie</v>
      </c>
    </row>
    <row r="28" spans="1:8" ht="20.100000000000001" customHeight="1" x14ac:dyDescent="0.2">
      <c r="A28" s="358"/>
      <c r="B28" s="350"/>
      <c r="C28" s="210"/>
      <c r="D28" s="210"/>
      <c r="E28" s="210"/>
      <c r="F28" s="208">
        <f t="shared" si="2"/>
        <v>0</v>
      </c>
      <c r="G28" s="262"/>
      <c r="H28" s="42" t="str">
        <f t="shared" si="3"/>
        <v>Attention la case G n'est pas remplie</v>
      </c>
    </row>
    <row r="29" spans="1:8" ht="20.100000000000001" customHeight="1" x14ac:dyDescent="0.2">
      <c r="A29" s="357"/>
      <c r="B29" s="352" t="s">
        <v>166</v>
      </c>
      <c r="C29" s="217"/>
      <c r="D29" s="210"/>
      <c r="E29" s="210"/>
      <c r="F29" s="218">
        <f t="shared" si="2"/>
        <v>0</v>
      </c>
      <c r="G29" s="216"/>
      <c r="H29" s="258"/>
    </row>
    <row r="30" spans="1:8" ht="20.100000000000001" customHeight="1" x14ac:dyDescent="0.2">
      <c r="A30" s="357"/>
      <c r="B30" s="353"/>
      <c r="C30" s="217"/>
      <c r="D30" s="210"/>
      <c r="E30" s="210"/>
      <c r="F30" s="218">
        <f t="shared" si="2"/>
        <v>0</v>
      </c>
      <c r="G30" s="216"/>
      <c r="H30" s="258"/>
    </row>
    <row r="31" spans="1:8" ht="20.100000000000001" customHeight="1" x14ac:dyDescent="0.2">
      <c r="A31" s="357"/>
      <c r="B31" s="354"/>
      <c r="C31" s="217"/>
      <c r="D31" s="210"/>
      <c r="E31" s="210"/>
      <c r="F31" s="218">
        <f t="shared" si="2"/>
        <v>0</v>
      </c>
      <c r="G31" s="216"/>
      <c r="H31" s="258"/>
    </row>
    <row r="32" spans="1:8" ht="20.100000000000001" customHeight="1" x14ac:dyDescent="0.2">
      <c r="A32" s="358"/>
      <c r="B32" s="355" t="s">
        <v>168</v>
      </c>
      <c r="C32" s="210"/>
      <c r="D32" s="210"/>
      <c r="E32" s="210"/>
      <c r="F32" s="218">
        <f t="shared" si="2"/>
        <v>0</v>
      </c>
      <c r="G32" s="262"/>
      <c r="H32" s="42" t="str">
        <f t="shared" ref="H32:H34" si="4">IF($G32="","Attention la case G n'est pas remplie","ok")</f>
        <v>Attention la case G n'est pas remplie</v>
      </c>
    </row>
    <row r="33" spans="1:8" ht="20.100000000000001" customHeight="1" x14ac:dyDescent="0.2">
      <c r="A33" s="358"/>
      <c r="B33" s="350"/>
      <c r="C33" s="219"/>
      <c r="D33" s="219"/>
      <c r="E33" s="219"/>
      <c r="F33" s="218">
        <f t="shared" si="2"/>
        <v>0</v>
      </c>
      <c r="G33" s="263"/>
      <c r="H33" s="42" t="str">
        <f t="shared" si="4"/>
        <v>Attention la case G n'est pas remplie</v>
      </c>
    </row>
    <row r="34" spans="1:8" ht="20.100000000000001" customHeight="1" x14ac:dyDescent="0.2">
      <c r="A34" s="358"/>
      <c r="B34" s="350"/>
      <c r="C34" s="219"/>
      <c r="D34" s="219"/>
      <c r="E34" s="219"/>
      <c r="F34" s="218">
        <f t="shared" si="2"/>
        <v>0</v>
      </c>
      <c r="G34" s="264"/>
      <c r="H34" s="42" t="str">
        <f t="shared" si="4"/>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 t="shared" ref="H36:H40" si="5">IF($G36="","Attention la case G n'est pas remplie","ok")</f>
        <v>Attention la case G n'est pas remplie</v>
      </c>
    </row>
    <row r="37" spans="1:8" ht="24.95" customHeight="1" x14ac:dyDescent="0.2">
      <c r="A37" s="24" t="s">
        <v>52</v>
      </c>
      <c r="B37" s="25"/>
      <c r="C37" s="25"/>
      <c r="D37" s="25"/>
      <c r="E37" s="113"/>
      <c r="F37" s="223"/>
      <c r="G37" s="262"/>
      <c r="H37" s="42" t="str">
        <f t="shared" si="5"/>
        <v>Attention la case G n'est pas remplie</v>
      </c>
    </row>
    <row r="38" spans="1:8" ht="24.95" customHeight="1" x14ac:dyDescent="0.2">
      <c r="A38" s="26" t="s">
        <v>170</v>
      </c>
      <c r="B38" s="27"/>
      <c r="C38" s="27"/>
      <c r="D38" s="27"/>
      <c r="E38" s="114"/>
      <c r="F38" s="223"/>
      <c r="G38" s="262"/>
      <c r="H38" s="42" t="str">
        <f t="shared" si="5"/>
        <v>Attention la case G n'est pas remplie</v>
      </c>
    </row>
    <row r="39" spans="1:8" ht="24.95" customHeight="1" x14ac:dyDescent="0.2">
      <c r="A39" s="26" t="s">
        <v>171</v>
      </c>
      <c r="B39" s="27"/>
      <c r="C39" s="27"/>
      <c r="D39" s="27"/>
      <c r="E39" s="114"/>
      <c r="F39" s="223"/>
      <c r="G39" s="262"/>
      <c r="H39" s="42" t="str">
        <f t="shared" si="5"/>
        <v>Attention la case G n'est pas remplie</v>
      </c>
    </row>
    <row r="40" spans="1:8" ht="24.95" customHeight="1" thickBot="1" x14ac:dyDescent="0.25">
      <c r="A40" s="28" t="s">
        <v>206</v>
      </c>
      <c r="B40" s="29"/>
      <c r="C40" s="29"/>
      <c r="D40" s="29"/>
      <c r="E40" s="115"/>
      <c r="F40" s="223"/>
      <c r="G40" s="262"/>
      <c r="H40" s="42" t="str">
        <f t="shared" si="5"/>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row r="44" spans="1:8" s="5" customFormat="1" ht="24.95" customHeight="1" thickBot="1" x14ac:dyDescent="0.25">
      <c r="A44" s="344" t="s">
        <v>176</v>
      </c>
      <c r="B44" s="345"/>
      <c r="C44" s="345"/>
      <c r="D44" s="345"/>
      <c r="E44" s="346"/>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23.25" customHeight="1" thickBot="1" x14ac:dyDescent="0.25"/>
    <row r="53" spans="1:7" ht="54.75" customHeight="1" x14ac:dyDescent="0.2">
      <c r="D53" s="362" t="s">
        <v>99</v>
      </c>
      <c r="E53" s="363"/>
      <c r="F53" s="363"/>
      <c r="G53" s="364"/>
    </row>
    <row r="54" spans="1:7" ht="39" customHeight="1" thickBot="1" x14ac:dyDescent="0.25">
      <c r="D54" s="365"/>
      <c r="E54" s="366"/>
      <c r="F54" s="366"/>
      <c r="G54" s="367"/>
    </row>
    <row r="55" spans="1:7" ht="39" customHeight="1" x14ac:dyDescent="0.2">
      <c r="D55" s="125"/>
      <c r="E55" s="125"/>
      <c r="F55" s="125"/>
      <c r="G55" s="125"/>
    </row>
    <row r="56" spans="1:7" ht="39" customHeight="1" thickBot="1" x14ac:dyDescent="0.25">
      <c r="A56" s="377" t="s">
        <v>172</v>
      </c>
      <c r="B56" s="378"/>
      <c r="C56" s="378"/>
      <c r="D56" s="378"/>
      <c r="E56" s="378"/>
      <c r="F56" s="378"/>
      <c r="G56" s="378"/>
    </row>
    <row r="57" spans="1:7" ht="39" customHeight="1" thickBot="1" x14ac:dyDescent="0.25">
      <c r="A57" s="371" t="s">
        <v>91</v>
      </c>
      <c r="B57" s="372"/>
      <c r="C57" s="372"/>
      <c r="D57" s="372"/>
      <c r="E57" s="372"/>
      <c r="F57" s="372"/>
      <c r="G57" s="373"/>
    </row>
    <row r="58" spans="1:7" ht="140.1" customHeight="1" thickBot="1" x14ac:dyDescent="0.25">
      <c r="A58" s="368"/>
      <c r="B58" s="369"/>
      <c r="C58" s="369"/>
      <c r="D58" s="369"/>
      <c r="E58" s="369"/>
      <c r="F58" s="369"/>
      <c r="G58" s="370"/>
    </row>
    <row r="59" spans="1:7" ht="39" customHeight="1" thickBot="1" x14ac:dyDescent="0.25">
      <c r="A59" s="359" t="s">
        <v>92</v>
      </c>
      <c r="B59" s="360"/>
      <c r="C59" s="360"/>
      <c r="D59" s="360"/>
      <c r="E59" s="360"/>
      <c r="F59" s="360"/>
      <c r="G59" s="361"/>
    </row>
    <row r="60" spans="1:7" ht="140.1" customHeight="1" thickBot="1" x14ac:dyDescent="0.25">
      <c r="A60" s="368"/>
      <c r="B60" s="369"/>
      <c r="C60" s="369"/>
      <c r="D60" s="369"/>
      <c r="E60" s="369"/>
      <c r="F60" s="369"/>
      <c r="G60" s="370"/>
    </row>
    <row r="61" spans="1:7" ht="39" customHeight="1" thickBot="1" x14ac:dyDescent="0.25">
      <c r="A61" s="374" t="s">
        <v>90</v>
      </c>
      <c r="B61" s="375"/>
      <c r="C61" s="375"/>
      <c r="D61" s="375"/>
      <c r="E61" s="375"/>
      <c r="F61" s="375"/>
      <c r="G61" s="376"/>
    </row>
    <row r="62" spans="1:7" ht="140.1" customHeight="1" thickBot="1" x14ac:dyDescent="0.25">
      <c r="A62" s="368"/>
      <c r="B62" s="369"/>
      <c r="C62" s="369"/>
      <c r="D62" s="369"/>
      <c r="E62" s="369"/>
      <c r="F62" s="369"/>
      <c r="G62" s="370"/>
    </row>
    <row r="63" spans="1:7" ht="39" customHeight="1" thickBot="1" x14ac:dyDescent="0.25">
      <c r="A63" s="371" t="s">
        <v>93</v>
      </c>
      <c r="B63" s="372"/>
      <c r="C63" s="372"/>
      <c r="D63" s="372"/>
      <c r="E63" s="372"/>
      <c r="F63" s="372"/>
      <c r="G63" s="373"/>
    </row>
    <row r="64" spans="1:7" ht="140.1" customHeight="1" thickBot="1" x14ac:dyDescent="0.25">
      <c r="A64" s="368"/>
      <c r="B64" s="369"/>
      <c r="C64" s="369"/>
      <c r="D64" s="369"/>
      <c r="E64" s="369"/>
      <c r="F64" s="369"/>
      <c r="G64" s="370"/>
    </row>
    <row r="65" spans="1:7" ht="39" customHeight="1" thickBot="1" x14ac:dyDescent="0.25">
      <c r="A65" s="371" t="s">
        <v>94</v>
      </c>
      <c r="B65" s="372"/>
      <c r="C65" s="372"/>
      <c r="D65" s="372"/>
      <c r="E65" s="372"/>
      <c r="F65" s="372"/>
      <c r="G65" s="373"/>
    </row>
    <row r="66" spans="1:7" ht="140.1" customHeight="1" thickBot="1" x14ac:dyDescent="0.25">
      <c r="A66" s="368"/>
      <c r="B66" s="369"/>
      <c r="C66" s="369"/>
      <c r="D66" s="369"/>
      <c r="E66" s="369"/>
      <c r="F66" s="369"/>
      <c r="G66" s="370"/>
    </row>
  </sheetData>
  <sheetProtection algorithmName="SHA-512" hashValue="dhwPlUe/Nmfb/74h23dw+fEsIia+kE8OqbQAlb4xpmJKBKmSNN131kI+gvEcqasFlsTqxan3qToFdzmQq/tP2g==" saltValue="ipApHw8+9GVqEAuMMpeVtQ==" spinCount="100000" sheet="1" objects="1" scenarios="1"/>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6:G66"/>
    <mergeCell ref="A61:G61"/>
    <mergeCell ref="A62:G62"/>
    <mergeCell ref="A63:G63"/>
    <mergeCell ref="A64:G64"/>
    <mergeCell ref="A65:G65"/>
    <mergeCell ref="A56:G56"/>
    <mergeCell ref="A57:G57"/>
    <mergeCell ref="A58:G58"/>
    <mergeCell ref="A59:G59"/>
    <mergeCell ref="A60:G60"/>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F8:G8"/>
    <mergeCell ref="A50:B50"/>
    <mergeCell ref="A51:B51"/>
    <mergeCell ref="A47:B47"/>
    <mergeCell ref="A48:B48"/>
    <mergeCell ref="A49:B49"/>
    <mergeCell ref="B32:B34"/>
    <mergeCell ref="B23:B25"/>
    <mergeCell ref="A44:E44"/>
    <mergeCell ref="A45:B45"/>
    <mergeCell ref="A46:B46"/>
  </mergeCells>
  <phoneticPr fontId="28" type="noConversion"/>
  <conditionalFormatting sqref="G11:G16">
    <cfRule type="expression" dxfId="172" priority="3" stopIfTrue="1">
      <formula>($C$3="Autre organisme privé")</formula>
    </cfRule>
  </conditionalFormatting>
  <dataValidations xWindow="408" yWindow="426"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J67"/>
  <sheetViews>
    <sheetView showGridLines="0" zoomScaleNormal="100" zoomScaleSheetLayoutView="100" workbookViewId="0">
      <selection sqref="A1:G1"/>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42578125" style="2" customWidth="1"/>
    <col min="7" max="7" width="18.7109375" style="55" customWidth="1"/>
    <col min="8" max="8" width="32.140625" style="2" customWidth="1"/>
    <col min="9" max="9" width="28.7109375" style="2" customWidth="1"/>
    <col min="10" max="10" width="6.5703125" style="2" customWidth="1"/>
    <col min="11" max="16384" width="10.85546875" style="2"/>
  </cols>
  <sheetData>
    <row r="1" spans="1:7" ht="52.5" customHeight="1" thickBot="1" x14ac:dyDescent="0.25">
      <c r="A1" s="331" t="s">
        <v>212</v>
      </c>
      <c r="B1" s="332"/>
      <c r="C1" s="332"/>
      <c r="D1" s="332"/>
      <c r="E1" s="332"/>
      <c r="F1" s="332"/>
      <c r="G1" s="333"/>
    </row>
    <row r="2" spans="1:7" ht="20.100000000000001" customHeight="1" x14ac:dyDescent="0.2">
      <c r="A2" s="50"/>
      <c r="B2" s="51"/>
      <c r="C2" s="51"/>
      <c r="D2" s="51"/>
      <c r="E2" s="51"/>
      <c r="F2" s="51"/>
      <c r="G2" s="52"/>
    </row>
    <row r="3" spans="1:7" ht="20.100000000000001" customHeight="1" thickBot="1" x14ac:dyDescent="0.25">
      <c r="A3" s="87" t="s">
        <v>43</v>
      </c>
      <c r="B3" s="11"/>
      <c r="C3" s="328"/>
      <c r="D3" s="329"/>
      <c r="E3" s="329"/>
      <c r="F3" s="51"/>
      <c r="G3" s="52"/>
    </row>
    <row r="4" spans="1:7" ht="18" customHeight="1" thickBot="1" x14ac:dyDescent="0.25">
      <c r="A4" s="87" t="s">
        <v>44</v>
      </c>
      <c r="C4" s="392"/>
      <c r="D4" s="382"/>
      <c r="E4" s="383"/>
      <c r="G4" s="54"/>
    </row>
    <row r="5" spans="1:7" ht="18" customHeight="1" thickBot="1" x14ac:dyDescent="0.25">
      <c r="A5" s="89" t="s">
        <v>32</v>
      </c>
      <c r="C5" s="379"/>
      <c r="D5" s="393"/>
      <c r="E5" s="394"/>
    </row>
    <row r="6" spans="1:7" ht="18" customHeight="1" thickBot="1" x14ac:dyDescent="0.25">
      <c r="A6" s="89" t="s">
        <v>45</v>
      </c>
      <c r="C6" s="379"/>
      <c r="D6" s="380"/>
      <c r="E6" s="381"/>
    </row>
    <row r="7" spans="1:7" ht="18" customHeight="1" thickBot="1" x14ac:dyDescent="0.25">
      <c r="A7" s="90" t="s">
        <v>21</v>
      </c>
      <c r="C7" s="379"/>
      <c r="D7" s="380"/>
      <c r="E7" s="381"/>
    </row>
    <row r="8" spans="1:7" ht="39.6" customHeight="1" thickBot="1" x14ac:dyDescent="0.25">
      <c r="B8" s="56"/>
      <c r="F8" s="324" t="s">
        <v>183</v>
      </c>
      <c r="G8" s="324"/>
    </row>
    <row r="9" spans="1:7" s="53" customFormat="1" ht="30" customHeight="1" thickBot="1" x14ac:dyDescent="0.3">
      <c r="A9" s="16" t="s">
        <v>47</v>
      </c>
      <c r="B9" s="17"/>
      <c r="C9" s="18"/>
      <c r="D9" s="18"/>
      <c r="E9" s="18"/>
      <c r="F9" s="19" t="s">
        <v>159</v>
      </c>
      <c r="G9" s="20" t="s">
        <v>48</v>
      </c>
    </row>
    <row r="10" spans="1:7" s="53" customFormat="1" ht="44.25" customHeight="1" x14ac:dyDescent="0.25">
      <c r="A10" s="21" t="s">
        <v>49</v>
      </c>
      <c r="B10" s="102"/>
      <c r="C10" s="22" t="s">
        <v>155</v>
      </c>
      <c r="D10" s="22" t="s">
        <v>156</v>
      </c>
      <c r="E10" s="23" t="s">
        <v>158</v>
      </c>
      <c r="F10" s="230">
        <f>+F21+F35</f>
        <v>0</v>
      </c>
      <c r="G10" s="231">
        <f>+G21+G35</f>
        <v>0</v>
      </c>
    </row>
    <row r="11" spans="1:7" ht="20.100000000000001" customHeight="1" x14ac:dyDescent="0.25">
      <c r="A11" s="356" t="s">
        <v>50</v>
      </c>
      <c r="B11" s="106" t="s">
        <v>68</v>
      </c>
      <c r="C11" s="347" t="s">
        <v>66</v>
      </c>
      <c r="D11" s="348"/>
      <c r="E11" s="349"/>
      <c r="F11" s="98"/>
      <c r="G11" s="272"/>
    </row>
    <row r="12" spans="1:7" ht="20.100000000000001" customHeight="1" x14ac:dyDescent="0.25">
      <c r="A12" s="357"/>
      <c r="B12" s="350" t="s">
        <v>161</v>
      </c>
      <c r="C12" s="202"/>
      <c r="D12" s="203"/>
      <c r="E12" s="204"/>
      <c r="F12" s="205">
        <f t="shared" ref="F12:F20" si="0">D12*E12</f>
        <v>0</v>
      </c>
      <c r="G12" s="273"/>
    </row>
    <row r="13" spans="1:7" ht="20.100000000000001" customHeight="1" x14ac:dyDescent="0.25">
      <c r="A13" s="357"/>
      <c r="B13" s="350"/>
      <c r="C13" s="202"/>
      <c r="D13" s="203"/>
      <c r="E13" s="204"/>
      <c r="F13" s="205">
        <f t="shared" si="0"/>
        <v>0</v>
      </c>
      <c r="G13" s="273"/>
    </row>
    <row r="14" spans="1:7" ht="20.100000000000001" customHeight="1" x14ac:dyDescent="0.25">
      <c r="A14" s="357"/>
      <c r="B14" s="351"/>
      <c r="C14" s="202"/>
      <c r="D14" s="203"/>
      <c r="E14" s="204"/>
      <c r="F14" s="205">
        <f t="shared" si="0"/>
        <v>0</v>
      </c>
      <c r="G14" s="273"/>
    </row>
    <row r="15" spans="1:7" ht="20.100000000000001" customHeight="1" x14ac:dyDescent="0.25">
      <c r="A15" s="358"/>
      <c r="B15" s="355" t="s">
        <v>162</v>
      </c>
      <c r="C15" s="206"/>
      <c r="D15" s="206"/>
      <c r="E15" s="207"/>
      <c r="F15" s="208">
        <f t="shared" si="0"/>
        <v>0</v>
      </c>
      <c r="G15" s="273"/>
    </row>
    <row r="16" spans="1:7"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IF($G19="","Attention la case G n'est pas remplie","ok")</f>
        <v>Attention la case G n'est pas remplie</v>
      </c>
    </row>
    <row r="20" spans="1:8" ht="20.100000000000001" customHeight="1" x14ac:dyDescent="0.25">
      <c r="A20" s="358"/>
      <c r="B20" s="350"/>
      <c r="C20" s="206"/>
      <c r="D20" s="206"/>
      <c r="E20" s="207"/>
      <c r="F20" s="208">
        <f t="shared" si="0"/>
        <v>0</v>
      </c>
      <c r="G20" s="262"/>
      <c r="H20" s="42" t="str">
        <f>IF($G20="","Attention la case G n'est pas remplie","ok")</f>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1">D23*E23</f>
        <v>0</v>
      </c>
      <c r="G23" s="216"/>
      <c r="H23" s="258"/>
    </row>
    <row r="24" spans="1:8" ht="20.100000000000001" customHeight="1" x14ac:dyDescent="0.2">
      <c r="A24" s="358"/>
      <c r="B24" s="353"/>
      <c r="C24" s="210"/>
      <c r="D24" s="210"/>
      <c r="E24" s="210"/>
      <c r="F24" s="215">
        <f t="shared" si="1"/>
        <v>0</v>
      </c>
      <c r="G24" s="216"/>
      <c r="H24" s="258"/>
    </row>
    <row r="25" spans="1:8" ht="20.100000000000001" customHeight="1" x14ac:dyDescent="0.2">
      <c r="A25" s="358"/>
      <c r="B25" s="354"/>
      <c r="C25" s="210"/>
      <c r="D25" s="210"/>
      <c r="E25" s="210"/>
      <c r="F25" s="215">
        <f t="shared" si="1"/>
        <v>0</v>
      </c>
      <c r="G25" s="216"/>
      <c r="H25" s="258"/>
    </row>
    <row r="26" spans="1:8" ht="20.100000000000001" customHeight="1" x14ac:dyDescent="0.2">
      <c r="A26" s="358"/>
      <c r="B26" s="355" t="s">
        <v>167</v>
      </c>
      <c r="C26" s="210"/>
      <c r="D26" s="210"/>
      <c r="E26" s="210"/>
      <c r="F26" s="208">
        <f t="shared" si="1"/>
        <v>0</v>
      </c>
      <c r="G26" s="262"/>
      <c r="H26" s="42" t="str">
        <f>IF($G26="","Attention la case G n'est pas remplie","ok")</f>
        <v>Attention la case G n'est pas remplie</v>
      </c>
    </row>
    <row r="27" spans="1:8" ht="20.100000000000001" customHeight="1" x14ac:dyDescent="0.2">
      <c r="A27" s="358"/>
      <c r="B27" s="350"/>
      <c r="C27" s="210"/>
      <c r="D27" s="210"/>
      <c r="E27" s="210"/>
      <c r="F27" s="208">
        <f t="shared" si="1"/>
        <v>0</v>
      </c>
      <c r="G27" s="262"/>
      <c r="H27" s="42" t="str">
        <f>IF($G27="","Attention la case G n'est pas remplie","ok")</f>
        <v>Attention la case G n'est pas remplie</v>
      </c>
    </row>
    <row r="28" spans="1:8" ht="20.100000000000001" customHeight="1" x14ac:dyDescent="0.2">
      <c r="A28" s="358"/>
      <c r="B28" s="350"/>
      <c r="C28" s="210"/>
      <c r="D28" s="210"/>
      <c r="E28" s="210"/>
      <c r="F28" s="208">
        <f t="shared" si="1"/>
        <v>0</v>
      </c>
      <c r="G28" s="262"/>
      <c r="H28" s="42" t="str">
        <f>IF($G28="","Attention la case G n'est pas remplie","ok")</f>
        <v>Attention la case G n'est pas remplie</v>
      </c>
    </row>
    <row r="29" spans="1:8" ht="20.100000000000001" customHeight="1" x14ac:dyDescent="0.2">
      <c r="A29" s="357"/>
      <c r="B29" s="352" t="s">
        <v>166</v>
      </c>
      <c r="C29" s="217"/>
      <c r="D29" s="210"/>
      <c r="E29" s="210"/>
      <c r="F29" s="218">
        <f t="shared" si="1"/>
        <v>0</v>
      </c>
      <c r="G29" s="216"/>
      <c r="H29" s="258"/>
    </row>
    <row r="30" spans="1:8" ht="20.100000000000001" customHeight="1" x14ac:dyDescent="0.2">
      <c r="A30" s="357"/>
      <c r="B30" s="353"/>
      <c r="C30" s="217"/>
      <c r="D30" s="210"/>
      <c r="E30" s="210"/>
      <c r="F30" s="218">
        <f t="shared" si="1"/>
        <v>0</v>
      </c>
      <c r="G30" s="216"/>
      <c r="H30" s="258"/>
    </row>
    <row r="31" spans="1:8" ht="20.100000000000001" customHeight="1" x14ac:dyDescent="0.2">
      <c r="A31" s="357"/>
      <c r="B31" s="354"/>
      <c r="C31" s="217"/>
      <c r="D31" s="210"/>
      <c r="E31" s="210"/>
      <c r="F31" s="218">
        <f t="shared" si="1"/>
        <v>0</v>
      </c>
      <c r="G31" s="216"/>
      <c r="H31" s="258"/>
    </row>
    <row r="32" spans="1:8" ht="20.100000000000001" customHeight="1" x14ac:dyDescent="0.2">
      <c r="A32" s="358"/>
      <c r="B32" s="355" t="s">
        <v>168</v>
      </c>
      <c r="C32" s="210"/>
      <c r="D32" s="210"/>
      <c r="E32" s="210"/>
      <c r="F32" s="218">
        <f t="shared" si="1"/>
        <v>0</v>
      </c>
      <c r="G32" s="262"/>
      <c r="H32" s="42" t="str">
        <f>IF($G32="","Attention la case G n'est pas remplie","ok")</f>
        <v>Attention la case G n'est pas remplie</v>
      </c>
    </row>
    <row r="33" spans="1:10" ht="20.100000000000001" customHeight="1" x14ac:dyDescent="0.2">
      <c r="A33" s="358"/>
      <c r="B33" s="350"/>
      <c r="C33" s="219"/>
      <c r="D33" s="219"/>
      <c r="E33" s="219"/>
      <c r="F33" s="218">
        <f t="shared" si="1"/>
        <v>0</v>
      </c>
      <c r="G33" s="263"/>
      <c r="H33" s="42" t="str">
        <f>IF($G33="","Attention la case G n'est pas remplie","ok")</f>
        <v>Attention la case G n'est pas remplie</v>
      </c>
      <c r="J33" s="265"/>
    </row>
    <row r="34" spans="1:10" ht="20.100000000000001" customHeight="1" x14ac:dyDescent="0.2">
      <c r="A34" s="358"/>
      <c r="B34" s="350"/>
      <c r="C34" s="219"/>
      <c r="D34" s="219"/>
      <c r="E34" s="219"/>
      <c r="F34" s="218">
        <f t="shared" si="1"/>
        <v>0</v>
      </c>
      <c r="G34" s="264"/>
      <c r="H34" s="42" t="str">
        <f>IF($G34="","Attention la case G n'est pas remplie","ok")</f>
        <v>Attention la case G n'est pas remplie</v>
      </c>
    </row>
    <row r="35" spans="1:10" ht="24.95" customHeight="1" thickBot="1" x14ac:dyDescent="0.25">
      <c r="A35" s="358"/>
      <c r="B35" s="109"/>
      <c r="C35" s="220" t="s">
        <v>51</v>
      </c>
      <c r="D35" s="220">
        <f>SUM(D22:D32)</f>
        <v>0</v>
      </c>
      <c r="E35" s="220">
        <f>SUM(E22:E32)</f>
        <v>0</v>
      </c>
      <c r="F35" s="221">
        <f>SUM(F22:F34)</f>
        <v>0</v>
      </c>
      <c r="G35" s="222">
        <f>SUM(G22:G34)</f>
        <v>0</v>
      </c>
      <c r="H35" s="258"/>
    </row>
    <row r="36" spans="1:10" ht="24.95" customHeight="1" x14ac:dyDescent="0.2">
      <c r="A36" s="110" t="s">
        <v>169</v>
      </c>
      <c r="B36" s="111"/>
      <c r="C36" s="111"/>
      <c r="D36" s="111"/>
      <c r="E36" s="112"/>
      <c r="F36" s="223"/>
      <c r="G36" s="262"/>
      <c r="H36" s="42" t="str">
        <f>IF($G36="","Attention la case G n'est pas remplie","ok")</f>
        <v>Attention la case G n'est pas remplie</v>
      </c>
    </row>
    <row r="37" spans="1:10" ht="24.95" customHeight="1" x14ac:dyDescent="0.2">
      <c r="A37" s="24" t="s">
        <v>52</v>
      </c>
      <c r="B37" s="25"/>
      <c r="C37" s="25"/>
      <c r="D37" s="25"/>
      <c r="E37" s="113"/>
      <c r="F37" s="223"/>
      <c r="G37" s="262"/>
      <c r="H37" s="42" t="str">
        <f>IF($G37="","Attention la case G n'est pas remplie","ok")</f>
        <v>Attention la case G n'est pas remplie</v>
      </c>
    </row>
    <row r="38" spans="1:10" ht="24.95" customHeight="1" x14ac:dyDescent="0.2">
      <c r="A38" s="26" t="s">
        <v>170</v>
      </c>
      <c r="B38" s="27"/>
      <c r="C38" s="27"/>
      <c r="D38" s="27"/>
      <c r="E38" s="114"/>
      <c r="F38" s="223"/>
      <c r="G38" s="262"/>
      <c r="H38" s="42" t="str">
        <f>IF($G38="","Attention la case G n'est pas remplie","ok")</f>
        <v>Attention la case G n'est pas remplie</v>
      </c>
    </row>
    <row r="39" spans="1:10" ht="24.95" customHeight="1" x14ac:dyDescent="0.2">
      <c r="A39" s="26" t="s">
        <v>171</v>
      </c>
      <c r="B39" s="27"/>
      <c r="C39" s="27"/>
      <c r="D39" s="27"/>
      <c r="E39" s="114"/>
      <c r="F39" s="223"/>
      <c r="G39" s="262"/>
      <c r="H39" s="42" t="str">
        <f>IF($G39="","Attention la case G n'est pas remplie","ok")</f>
        <v>Attention la case G n'est pas remplie</v>
      </c>
    </row>
    <row r="40" spans="1:10" ht="24.95" customHeight="1" thickBot="1" x14ac:dyDescent="0.25">
      <c r="A40" s="28" t="s">
        <v>206</v>
      </c>
      <c r="B40" s="29"/>
      <c r="C40" s="29"/>
      <c r="D40" s="29"/>
      <c r="E40" s="115"/>
      <c r="F40" s="223"/>
      <c r="G40" s="262"/>
      <c r="H40" s="42" t="str">
        <f>IF($G40="","Attention la case G n'est pas remplie","ok")</f>
        <v>Attention la case G n'est pas remplie</v>
      </c>
    </row>
    <row r="41" spans="1:10" ht="24.95" customHeight="1" thickBot="1" x14ac:dyDescent="0.25">
      <c r="A41" s="30" t="s">
        <v>53</v>
      </c>
      <c r="B41" s="31"/>
      <c r="C41" s="31"/>
      <c r="D41" s="31"/>
      <c r="E41" s="116"/>
      <c r="F41" s="224">
        <f>SUM(F36:F40)+F10</f>
        <v>0</v>
      </c>
      <c r="G41" s="225">
        <f>SUM(G36:G40)+G10</f>
        <v>0</v>
      </c>
      <c r="H41" s="271" t="s">
        <v>208</v>
      </c>
    </row>
    <row r="42" spans="1:10" ht="24.95" customHeight="1" thickBot="1" x14ac:dyDescent="0.25">
      <c r="A42" s="5"/>
      <c r="B42" s="32"/>
      <c r="C42" s="32"/>
      <c r="D42" s="32"/>
      <c r="E42" s="33" t="s">
        <v>54</v>
      </c>
      <c r="F42" s="266" t="e">
        <f>G41/F41</f>
        <v>#DIV/0!</v>
      </c>
      <c r="G42" s="34"/>
    </row>
    <row r="43" spans="1:10" ht="13.5" thickBot="1" x14ac:dyDescent="0.25">
      <c r="A43" s="5"/>
      <c r="B43" s="14"/>
      <c r="C43" s="5"/>
      <c r="D43" s="5"/>
      <c r="E43" s="5"/>
      <c r="F43" s="5"/>
      <c r="G43" s="13"/>
    </row>
    <row r="44" spans="1:10" s="5" customFormat="1" ht="24.95" customHeight="1" thickBot="1" x14ac:dyDescent="0.25">
      <c r="A44" s="344" t="s">
        <v>177</v>
      </c>
      <c r="B44" s="345"/>
      <c r="C44" s="345"/>
      <c r="D44" s="345"/>
      <c r="E44" s="346"/>
      <c r="F44" s="37"/>
      <c r="G44" s="13"/>
    </row>
    <row r="45" spans="1:10" s="5" customFormat="1" ht="26.25" thickBot="1" x14ac:dyDescent="0.25">
      <c r="A45" s="340" t="s">
        <v>17</v>
      </c>
      <c r="B45" s="341"/>
      <c r="C45" s="38" t="s">
        <v>18</v>
      </c>
      <c r="D45" s="38" t="s">
        <v>19</v>
      </c>
      <c r="E45" s="39" t="s">
        <v>20</v>
      </c>
      <c r="F45" s="3"/>
      <c r="G45" s="13"/>
    </row>
    <row r="46" spans="1:10" s="42" customFormat="1" ht="24.95" customHeight="1" x14ac:dyDescent="0.2">
      <c r="A46" s="342"/>
      <c r="B46" s="343"/>
      <c r="C46" s="40"/>
      <c r="D46" s="226"/>
      <c r="E46" s="41"/>
      <c r="G46" s="43"/>
    </row>
    <row r="47" spans="1:10" s="42" customFormat="1" ht="24.95" customHeight="1" x14ac:dyDescent="0.2">
      <c r="A47" s="338"/>
      <c r="B47" s="339"/>
      <c r="C47" s="44"/>
      <c r="D47" s="227"/>
      <c r="E47" s="45"/>
      <c r="G47" s="43"/>
    </row>
    <row r="48" spans="1:10"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c r="A52" s="5"/>
      <c r="B52" s="14"/>
      <c r="C52" s="5"/>
      <c r="D52" s="5"/>
      <c r="E52" s="5"/>
      <c r="F52" s="5"/>
      <c r="G52" s="13"/>
    </row>
    <row r="53" spans="1:7" ht="58.5" customHeight="1" x14ac:dyDescent="0.2">
      <c r="D53" s="362" t="s">
        <v>99</v>
      </c>
      <c r="E53" s="363"/>
      <c r="F53" s="363"/>
      <c r="G53" s="364"/>
    </row>
    <row r="54" spans="1:7" ht="59.25" customHeight="1" thickBot="1" x14ac:dyDescent="0.25">
      <c r="D54" s="365"/>
      <c r="E54" s="366"/>
      <c r="F54" s="366"/>
      <c r="G54" s="367"/>
    </row>
    <row r="57" spans="1:7" ht="39" customHeight="1" thickBot="1" x14ac:dyDescent="0.25">
      <c r="A57" s="377" t="s">
        <v>172</v>
      </c>
      <c r="B57" s="378"/>
      <c r="C57" s="378"/>
      <c r="D57" s="378"/>
      <c r="E57" s="378"/>
      <c r="F57" s="378"/>
      <c r="G57" s="378"/>
    </row>
    <row r="58" spans="1:7" ht="39" customHeight="1" thickBot="1" x14ac:dyDescent="0.25">
      <c r="A58" s="371" t="s">
        <v>91</v>
      </c>
      <c r="B58" s="372"/>
      <c r="C58" s="372"/>
      <c r="D58" s="372"/>
      <c r="E58" s="372"/>
      <c r="F58" s="372"/>
      <c r="G58" s="373"/>
    </row>
    <row r="59" spans="1:7" ht="140.1" customHeight="1" thickBot="1" x14ac:dyDescent="0.25">
      <c r="A59" s="368"/>
      <c r="B59" s="369"/>
      <c r="C59" s="369"/>
      <c r="D59" s="369"/>
      <c r="E59" s="369"/>
      <c r="F59" s="369"/>
      <c r="G59" s="370"/>
    </row>
    <row r="60" spans="1:7" ht="39" customHeight="1" thickBot="1" x14ac:dyDescent="0.25">
      <c r="A60" s="359" t="s">
        <v>92</v>
      </c>
      <c r="B60" s="360"/>
      <c r="C60" s="360"/>
      <c r="D60" s="360"/>
      <c r="E60" s="360"/>
      <c r="F60" s="360"/>
      <c r="G60" s="361"/>
    </row>
    <row r="61" spans="1:7" ht="140.1" customHeight="1" thickBot="1" x14ac:dyDescent="0.25">
      <c r="A61" s="368"/>
      <c r="B61" s="369"/>
      <c r="C61" s="369"/>
      <c r="D61" s="369"/>
      <c r="E61" s="369"/>
      <c r="F61" s="369"/>
      <c r="G61" s="370"/>
    </row>
    <row r="62" spans="1:7" ht="39" customHeight="1" thickBot="1" x14ac:dyDescent="0.25">
      <c r="A62" s="374" t="s">
        <v>90</v>
      </c>
      <c r="B62" s="375"/>
      <c r="C62" s="375"/>
      <c r="D62" s="375"/>
      <c r="E62" s="375"/>
      <c r="F62" s="375"/>
      <c r="G62" s="376"/>
    </row>
    <row r="63" spans="1:7" ht="140.1" customHeight="1" thickBot="1" x14ac:dyDescent="0.25">
      <c r="A63" s="368"/>
      <c r="B63" s="369"/>
      <c r="C63" s="369"/>
      <c r="D63" s="369"/>
      <c r="E63" s="369"/>
      <c r="F63" s="369"/>
      <c r="G63" s="370"/>
    </row>
    <row r="64" spans="1:7"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k22oLpE+8xX2bNfe2u6pG5ggZicEtYG2hae6fWCQPoRZrjP+LsKmchxCYSycKcjyXl34ojZQddxYrOaASD8fJg==" saltValue="AnbA8QNNn56Qwa4KC+DPcw==" spinCount="100000" sheet="1" objects="1" scenarios="1"/>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A67:G67"/>
    <mergeCell ref="A62:G62"/>
    <mergeCell ref="A63:G63"/>
    <mergeCell ref="A64:G64"/>
    <mergeCell ref="A65:G65"/>
    <mergeCell ref="A66:G66"/>
    <mergeCell ref="A57:G57"/>
    <mergeCell ref="A58:G58"/>
    <mergeCell ref="A59:G59"/>
    <mergeCell ref="A60:G60"/>
    <mergeCell ref="A61:G61"/>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F8:G8"/>
    <mergeCell ref="A50:B50"/>
    <mergeCell ref="A51:B51"/>
    <mergeCell ref="A47:B47"/>
    <mergeCell ref="A48:B48"/>
    <mergeCell ref="A49:B49"/>
    <mergeCell ref="B32:B34"/>
    <mergeCell ref="B23:B25"/>
    <mergeCell ref="A44:E44"/>
    <mergeCell ref="A45:B45"/>
    <mergeCell ref="A46:B46"/>
  </mergeCells>
  <phoneticPr fontId="28" type="noConversion"/>
  <conditionalFormatting sqref="G11:G16">
    <cfRule type="expression" dxfId="171" priority="3" stopIfTrue="1">
      <formula>($C$3="Autre organisme privé")</formula>
    </cfRule>
  </conditionalFormatting>
  <dataValidations xWindow="769" yWindow="560"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42"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2.140625" style="2" customWidth="1"/>
    <col min="7" max="7" width="18.7109375" style="55" customWidth="1"/>
    <col min="8" max="8" width="32.140625" style="2" customWidth="1"/>
    <col min="9" max="9" width="23" style="2" customWidth="1"/>
    <col min="10" max="10" width="5.28515625" style="2" customWidth="1"/>
    <col min="11" max="16384" width="10.85546875" style="2"/>
  </cols>
  <sheetData>
    <row r="1" spans="1:8" ht="52.5" customHeight="1" thickBot="1" x14ac:dyDescent="0.25">
      <c r="A1" s="331" t="s">
        <v>213</v>
      </c>
      <c r="B1" s="332"/>
      <c r="C1" s="332"/>
      <c r="D1" s="332"/>
      <c r="E1" s="332"/>
      <c r="F1" s="332"/>
      <c r="G1" s="333"/>
    </row>
    <row r="2" spans="1:8" ht="20.100000000000001" customHeight="1" x14ac:dyDescent="0.2">
      <c r="A2" s="50"/>
      <c r="B2" s="51"/>
      <c r="C2" s="51"/>
      <c r="D2" s="51"/>
      <c r="E2" s="51"/>
      <c r="F2" s="51"/>
      <c r="G2" s="52"/>
    </row>
    <row r="3" spans="1:8" ht="20.100000000000001" customHeight="1" thickBot="1" x14ac:dyDescent="0.25">
      <c r="A3" s="87" t="s">
        <v>43</v>
      </c>
      <c r="B3" s="11"/>
      <c r="C3" s="328"/>
      <c r="D3" s="329"/>
      <c r="E3" s="329"/>
      <c r="F3" s="51"/>
      <c r="G3" s="52"/>
    </row>
    <row r="4" spans="1:8" ht="18" customHeight="1" thickBot="1" x14ac:dyDescent="0.25">
      <c r="A4" s="87" t="s">
        <v>44</v>
      </c>
      <c r="C4" s="392"/>
      <c r="D4" s="382"/>
      <c r="E4" s="383"/>
      <c r="G4" s="54"/>
    </row>
    <row r="5" spans="1:8" ht="18" customHeight="1" thickBot="1" x14ac:dyDescent="0.25">
      <c r="A5" s="89" t="s">
        <v>32</v>
      </c>
      <c r="C5" s="379"/>
      <c r="D5" s="393"/>
      <c r="E5" s="394"/>
      <c r="H5" s="265"/>
    </row>
    <row r="6" spans="1:8" ht="18" customHeight="1" thickBot="1" x14ac:dyDescent="0.25">
      <c r="A6" s="89" t="s">
        <v>45</v>
      </c>
      <c r="C6" s="379"/>
      <c r="D6" s="380"/>
      <c r="E6" s="381"/>
    </row>
    <row r="7" spans="1:8" ht="18" customHeight="1" thickBot="1" x14ac:dyDescent="0.25">
      <c r="A7" s="90" t="s">
        <v>21</v>
      </c>
      <c r="C7" s="379"/>
      <c r="D7" s="380"/>
      <c r="E7" s="381"/>
    </row>
    <row r="8" spans="1:8" ht="38.1" customHeight="1" thickBot="1" x14ac:dyDescent="0.25">
      <c r="B8" s="56"/>
      <c r="F8" s="324" t="s">
        <v>183</v>
      </c>
      <c r="G8" s="324"/>
    </row>
    <row r="9" spans="1:8" s="53" customFormat="1" ht="30" customHeight="1" thickBot="1" x14ac:dyDescent="0.3">
      <c r="A9" s="16" t="s">
        <v>47</v>
      </c>
      <c r="B9" s="17"/>
      <c r="C9" s="18"/>
      <c r="D9" s="18"/>
      <c r="E9" s="18"/>
      <c r="F9" s="19" t="s">
        <v>159</v>
      </c>
      <c r="G9" s="20" t="s">
        <v>48</v>
      </c>
    </row>
    <row r="10" spans="1:8" s="53" customFormat="1" ht="44.25" customHeight="1" x14ac:dyDescent="0.25">
      <c r="A10" s="21" t="s">
        <v>49</v>
      </c>
      <c r="B10" s="102"/>
      <c r="C10" s="22" t="s">
        <v>155</v>
      </c>
      <c r="D10" s="22" t="s">
        <v>156</v>
      </c>
      <c r="E10" s="23" t="s">
        <v>158</v>
      </c>
      <c r="F10" s="230">
        <f>+F21+F35</f>
        <v>0</v>
      </c>
      <c r="G10" s="231">
        <f>+G21+G35</f>
        <v>0</v>
      </c>
    </row>
    <row r="11" spans="1:8" ht="20.100000000000001" customHeight="1" x14ac:dyDescent="0.25">
      <c r="A11" s="356" t="s">
        <v>50</v>
      </c>
      <c r="B11" s="106" t="s">
        <v>68</v>
      </c>
      <c r="C11" s="347" t="s">
        <v>66</v>
      </c>
      <c r="D11" s="348"/>
      <c r="E11" s="349"/>
      <c r="F11" s="98"/>
      <c r="G11" s="272"/>
    </row>
    <row r="12" spans="1:8" ht="20.100000000000001" customHeight="1" x14ac:dyDescent="0.25">
      <c r="A12" s="357"/>
      <c r="B12" s="350" t="s">
        <v>161</v>
      </c>
      <c r="C12" s="202"/>
      <c r="D12" s="203"/>
      <c r="E12" s="204"/>
      <c r="F12" s="205">
        <f t="shared" ref="F12:F20" si="0">D12*E12</f>
        <v>0</v>
      </c>
      <c r="G12" s="273"/>
    </row>
    <row r="13" spans="1:8" ht="20.100000000000001" customHeight="1" x14ac:dyDescent="0.25">
      <c r="A13" s="357"/>
      <c r="B13" s="350"/>
      <c r="C13" s="202"/>
      <c r="D13" s="203"/>
      <c r="E13" s="204"/>
      <c r="F13" s="205">
        <f t="shared" si="0"/>
        <v>0</v>
      </c>
      <c r="G13" s="273"/>
    </row>
    <row r="14" spans="1:8" ht="20.100000000000001" customHeight="1" x14ac:dyDescent="0.25">
      <c r="A14" s="357"/>
      <c r="B14" s="351"/>
      <c r="C14" s="202"/>
      <c r="D14" s="203"/>
      <c r="E14" s="204"/>
      <c r="F14" s="205">
        <f t="shared" si="0"/>
        <v>0</v>
      </c>
      <c r="G14" s="273"/>
    </row>
    <row r="15" spans="1:8" ht="20.100000000000001" customHeight="1" x14ac:dyDescent="0.25">
      <c r="A15" s="358"/>
      <c r="B15" s="355" t="s">
        <v>162</v>
      </c>
      <c r="C15" s="206"/>
      <c r="D15" s="206"/>
      <c r="E15" s="207"/>
      <c r="F15" s="208">
        <f t="shared" si="0"/>
        <v>0</v>
      </c>
      <c r="G15" s="273"/>
    </row>
    <row r="16" spans="1:8"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IF($G19="","Attention la case G n'est pas remplie","ok")</f>
        <v>Attention la case G n'est pas remplie</v>
      </c>
    </row>
    <row r="20" spans="1:8" ht="20.100000000000001" customHeight="1" x14ac:dyDescent="0.25">
      <c r="A20" s="358"/>
      <c r="B20" s="350"/>
      <c r="C20" s="206"/>
      <c r="D20" s="206"/>
      <c r="E20" s="207"/>
      <c r="F20" s="208">
        <f t="shared" si="0"/>
        <v>0</v>
      </c>
      <c r="G20" s="262"/>
      <c r="H20" s="42" t="str">
        <f>IF($G20="","Attention la case G n'est pas remplie","ok")</f>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1">D23*E23</f>
        <v>0</v>
      </c>
      <c r="G23" s="216"/>
      <c r="H23" s="258"/>
    </row>
    <row r="24" spans="1:8" ht="20.100000000000001" customHeight="1" x14ac:dyDescent="0.2">
      <c r="A24" s="358"/>
      <c r="B24" s="353"/>
      <c r="C24" s="210"/>
      <c r="D24" s="210"/>
      <c r="E24" s="210"/>
      <c r="F24" s="215">
        <f t="shared" si="1"/>
        <v>0</v>
      </c>
      <c r="G24" s="216"/>
      <c r="H24" s="258"/>
    </row>
    <row r="25" spans="1:8" ht="20.100000000000001" customHeight="1" x14ac:dyDescent="0.2">
      <c r="A25" s="358"/>
      <c r="B25" s="354"/>
      <c r="C25" s="210"/>
      <c r="D25" s="210"/>
      <c r="E25" s="210"/>
      <c r="F25" s="215">
        <f t="shared" si="1"/>
        <v>0</v>
      </c>
      <c r="G25" s="216"/>
      <c r="H25" s="258"/>
    </row>
    <row r="26" spans="1:8" ht="20.100000000000001" customHeight="1" x14ac:dyDescent="0.2">
      <c r="A26" s="358"/>
      <c r="B26" s="355" t="s">
        <v>167</v>
      </c>
      <c r="C26" s="210"/>
      <c r="D26" s="210"/>
      <c r="E26" s="210"/>
      <c r="F26" s="208">
        <f t="shared" si="1"/>
        <v>0</v>
      </c>
      <c r="G26" s="262"/>
      <c r="H26" s="42" t="str">
        <f>IF($G26="","Attention la case G n'est pas remplie","ok")</f>
        <v>Attention la case G n'est pas remplie</v>
      </c>
    </row>
    <row r="27" spans="1:8" ht="20.100000000000001" customHeight="1" x14ac:dyDescent="0.2">
      <c r="A27" s="358"/>
      <c r="B27" s="350"/>
      <c r="C27" s="210"/>
      <c r="D27" s="210"/>
      <c r="E27" s="210"/>
      <c r="F27" s="208">
        <f t="shared" si="1"/>
        <v>0</v>
      </c>
      <c r="G27" s="262"/>
      <c r="H27" s="42" t="str">
        <f>IF($G27="","Attention la case G n'est pas remplie","ok")</f>
        <v>Attention la case G n'est pas remplie</v>
      </c>
    </row>
    <row r="28" spans="1:8" ht="20.100000000000001" customHeight="1" x14ac:dyDescent="0.2">
      <c r="A28" s="358"/>
      <c r="B28" s="350"/>
      <c r="C28" s="210"/>
      <c r="D28" s="210"/>
      <c r="E28" s="210"/>
      <c r="F28" s="208">
        <f t="shared" si="1"/>
        <v>0</v>
      </c>
      <c r="G28" s="262"/>
      <c r="H28" s="42" t="str">
        <f>IF($G28="","Attention la case G n'est pas remplie","ok")</f>
        <v>Attention la case G n'est pas remplie</v>
      </c>
    </row>
    <row r="29" spans="1:8" ht="20.100000000000001" customHeight="1" x14ac:dyDescent="0.2">
      <c r="A29" s="357"/>
      <c r="B29" s="352" t="s">
        <v>166</v>
      </c>
      <c r="C29" s="217"/>
      <c r="D29" s="210"/>
      <c r="E29" s="210"/>
      <c r="F29" s="218">
        <f t="shared" si="1"/>
        <v>0</v>
      </c>
      <c r="G29" s="216"/>
      <c r="H29" s="258"/>
    </row>
    <row r="30" spans="1:8" ht="20.100000000000001" customHeight="1" x14ac:dyDescent="0.2">
      <c r="A30" s="357"/>
      <c r="B30" s="353"/>
      <c r="C30" s="217"/>
      <c r="D30" s="210"/>
      <c r="E30" s="210"/>
      <c r="F30" s="218">
        <f t="shared" si="1"/>
        <v>0</v>
      </c>
      <c r="G30" s="216"/>
      <c r="H30" s="258"/>
    </row>
    <row r="31" spans="1:8" ht="20.100000000000001" customHeight="1" x14ac:dyDescent="0.2">
      <c r="A31" s="357"/>
      <c r="B31" s="354"/>
      <c r="C31" s="217"/>
      <c r="D31" s="210"/>
      <c r="E31" s="210"/>
      <c r="F31" s="218">
        <f t="shared" si="1"/>
        <v>0</v>
      </c>
      <c r="G31" s="216"/>
      <c r="H31" s="258"/>
    </row>
    <row r="32" spans="1:8" ht="20.100000000000001" customHeight="1" x14ac:dyDescent="0.2">
      <c r="A32" s="358"/>
      <c r="B32" s="355" t="s">
        <v>168</v>
      </c>
      <c r="C32" s="210"/>
      <c r="D32" s="210"/>
      <c r="E32" s="210"/>
      <c r="F32" s="218">
        <f t="shared" si="1"/>
        <v>0</v>
      </c>
      <c r="G32" s="262"/>
      <c r="H32" s="42" t="str">
        <f>IF($G32="","Attention la case G n'est pas remplie","ok")</f>
        <v>Attention la case G n'est pas remplie</v>
      </c>
    </row>
    <row r="33" spans="1:8" ht="20.100000000000001" customHeight="1" x14ac:dyDescent="0.2">
      <c r="A33" s="358"/>
      <c r="B33" s="350"/>
      <c r="C33" s="219"/>
      <c r="D33" s="219"/>
      <c r="E33" s="219"/>
      <c r="F33" s="218">
        <f t="shared" si="1"/>
        <v>0</v>
      </c>
      <c r="G33" s="263"/>
      <c r="H33" s="42" t="str">
        <f>IF($G33="","Attention la case G n'est pas remplie","ok")</f>
        <v>Attention la case G n'est pas remplie</v>
      </c>
    </row>
    <row r="34" spans="1:8" ht="20.100000000000001" customHeight="1" x14ac:dyDescent="0.2">
      <c r="A34" s="358"/>
      <c r="B34" s="350"/>
      <c r="C34" s="219"/>
      <c r="D34" s="219"/>
      <c r="E34" s="219"/>
      <c r="F34" s="218">
        <f t="shared" si="1"/>
        <v>0</v>
      </c>
      <c r="G34" s="264"/>
      <c r="H34" s="42" t="str">
        <f>IF($G34="","Attention la case G n'est pas remplie","ok")</f>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IF($G36="","Attention la case G n'est pas remplie","ok")</f>
        <v>Attention la case G n'est pas remplie</v>
      </c>
    </row>
    <row r="37" spans="1:8" ht="24.95" customHeight="1" x14ac:dyDescent="0.2">
      <c r="A37" s="24" t="s">
        <v>52</v>
      </c>
      <c r="B37" s="25"/>
      <c r="C37" s="25"/>
      <c r="D37" s="25"/>
      <c r="E37" s="113"/>
      <c r="F37" s="223"/>
      <c r="G37" s="262"/>
      <c r="H37" s="42" t="str">
        <f>IF($G37="","Attention la case G n'est pas remplie","ok")</f>
        <v>Attention la case G n'est pas remplie</v>
      </c>
    </row>
    <row r="38" spans="1:8" ht="24.95" customHeight="1" x14ac:dyDescent="0.2">
      <c r="A38" s="26" t="s">
        <v>170</v>
      </c>
      <c r="B38" s="27"/>
      <c r="C38" s="27"/>
      <c r="D38" s="27"/>
      <c r="E38" s="114"/>
      <c r="F38" s="223"/>
      <c r="G38" s="262"/>
      <c r="H38" s="42" t="str">
        <f>IF($G38="","Attention la case G n'est pas remplie","ok")</f>
        <v>Attention la case G n'est pas remplie</v>
      </c>
    </row>
    <row r="39" spans="1:8" ht="24.95" customHeight="1" x14ac:dyDescent="0.2">
      <c r="A39" s="26" t="s">
        <v>171</v>
      </c>
      <c r="B39" s="27"/>
      <c r="C39" s="27"/>
      <c r="D39" s="27"/>
      <c r="E39" s="114"/>
      <c r="F39" s="223"/>
      <c r="G39" s="262"/>
      <c r="H39" s="42" t="str">
        <f>IF($G39="","Attention la case G n'est pas remplie","ok")</f>
        <v>Attention la case G n'est pas remplie</v>
      </c>
    </row>
    <row r="40" spans="1:8" ht="24.95" customHeight="1" thickBot="1" x14ac:dyDescent="0.25">
      <c r="A40" s="28" t="s">
        <v>206</v>
      </c>
      <c r="B40" s="29"/>
      <c r="C40" s="29"/>
      <c r="D40" s="29"/>
      <c r="E40" s="115"/>
      <c r="F40" s="223"/>
      <c r="G40" s="262"/>
      <c r="H40" s="42" t="str">
        <f>IF($G40="","Attention la case G n'est pas remplie","ok")</f>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178</v>
      </c>
      <c r="B44" s="345"/>
      <c r="C44" s="345"/>
      <c r="D44" s="345"/>
      <c r="E44" s="346"/>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c r="A52" s="5"/>
      <c r="B52" s="14"/>
      <c r="C52" s="5"/>
      <c r="D52" s="5"/>
      <c r="E52" s="5"/>
      <c r="F52" s="5"/>
      <c r="G52" s="13"/>
    </row>
    <row r="53" spans="1:7" ht="58.5" customHeight="1" x14ac:dyDescent="0.2">
      <c r="D53" s="362" t="s">
        <v>99</v>
      </c>
      <c r="E53" s="363"/>
      <c r="F53" s="363"/>
      <c r="G53" s="364"/>
    </row>
    <row r="54" spans="1:7" ht="59.25" customHeight="1" thickBot="1" x14ac:dyDescent="0.25">
      <c r="D54" s="365"/>
      <c r="E54" s="366"/>
      <c r="F54" s="366"/>
      <c r="G54" s="367"/>
    </row>
    <row r="57" spans="1:7" ht="39" customHeight="1" thickBot="1" x14ac:dyDescent="0.25">
      <c r="A57" s="377" t="s">
        <v>172</v>
      </c>
      <c r="B57" s="378"/>
      <c r="C57" s="378"/>
      <c r="D57" s="378"/>
      <c r="E57" s="378"/>
      <c r="F57" s="378"/>
      <c r="G57" s="378"/>
    </row>
    <row r="58" spans="1:7" ht="39" customHeight="1" thickBot="1" x14ac:dyDescent="0.25">
      <c r="A58" s="371" t="s">
        <v>91</v>
      </c>
      <c r="B58" s="372"/>
      <c r="C58" s="372"/>
      <c r="D58" s="372"/>
      <c r="E58" s="372"/>
      <c r="F58" s="372"/>
      <c r="G58" s="373"/>
    </row>
    <row r="59" spans="1:7" ht="140.1" customHeight="1" thickBot="1" x14ac:dyDescent="0.25">
      <c r="A59" s="368"/>
      <c r="B59" s="369"/>
      <c r="C59" s="369"/>
      <c r="D59" s="369"/>
      <c r="E59" s="369"/>
      <c r="F59" s="369"/>
      <c r="G59" s="370"/>
    </row>
    <row r="60" spans="1:7" ht="39" customHeight="1" thickBot="1" x14ac:dyDescent="0.25">
      <c r="A60" s="359" t="s">
        <v>92</v>
      </c>
      <c r="B60" s="360"/>
      <c r="C60" s="360"/>
      <c r="D60" s="360"/>
      <c r="E60" s="360"/>
      <c r="F60" s="360"/>
      <c r="G60" s="361"/>
    </row>
    <row r="61" spans="1:7" ht="140.1" customHeight="1" thickBot="1" x14ac:dyDescent="0.25">
      <c r="A61" s="368"/>
      <c r="B61" s="369"/>
      <c r="C61" s="369"/>
      <c r="D61" s="369"/>
      <c r="E61" s="369"/>
      <c r="F61" s="369"/>
      <c r="G61" s="370"/>
    </row>
    <row r="62" spans="1:7" ht="39" customHeight="1" thickBot="1" x14ac:dyDescent="0.25">
      <c r="A62" s="374" t="s">
        <v>90</v>
      </c>
      <c r="B62" s="375"/>
      <c r="C62" s="375"/>
      <c r="D62" s="375"/>
      <c r="E62" s="375"/>
      <c r="F62" s="375"/>
      <c r="G62" s="376"/>
    </row>
    <row r="63" spans="1:7" ht="140.1" customHeight="1" thickBot="1" x14ac:dyDescent="0.25">
      <c r="A63" s="368"/>
      <c r="B63" s="369"/>
      <c r="C63" s="369"/>
      <c r="D63" s="369"/>
      <c r="E63" s="369"/>
      <c r="F63" s="369"/>
      <c r="G63" s="370"/>
    </row>
    <row r="64" spans="1:7"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74FICSrwnaDB9j5/AxeBVMKqpPWkhfxzqqDT8Tc4QI6PgLj0hcqsAOOdv/Zaf0mAKTDN8Qyt3UG6S9mfiNtQ1A==" saltValue="ZiXgemriYidiFbE4/Mkg/g=="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70" priority="3" stopIfTrue="1">
      <formula>($C$3="Autre organisme privé")</formula>
    </cfRule>
  </conditionalFormatting>
  <dataValidations count="10">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B26:B29 B32:B34 B12:B19 B23"/>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I67"/>
  <sheetViews>
    <sheetView showGridLines="0" topLeftCell="A46" zoomScaleNormal="100" zoomScaleSheetLayoutView="100" workbookViewId="0">
      <selection activeCell="D46" sqref="D46:D50"/>
    </sheetView>
  </sheetViews>
  <sheetFormatPr baseColWidth="10" defaultColWidth="10.85546875" defaultRowHeight="12.75" x14ac:dyDescent="0.2"/>
  <cols>
    <col min="1" max="1" width="5.140625" style="2" customWidth="1"/>
    <col min="2" max="2" width="49.42578125" style="53" customWidth="1"/>
    <col min="3" max="3" width="27.42578125" style="2" customWidth="1"/>
    <col min="4" max="5" width="18.7109375" style="2" customWidth="1"/>
    <col min="6" max="6" width="24.42578125" style="2" customWidth="1"/>
    <col min="7" max="7" width="18.7109375" style="55" customWidth="1"/>
    <col min="8" max="8" width="32.7109375" style="2" customWidth="1"/>
    <col min="9" max="9" width="23.42578125" style="2" customWidth="1"/>
    <col min="10" max="10" width="5.7109375" style="2" customWidth="1"/>
    <col min="11" max="16384" width="10.85546875" style="2"/>
  </cols>
  <sheetData>
    <row r="1" spans="1:9" ht="52.5" customHeight="1" thickBot="1" x14ac:dyDescent="0.25">
      <c r="A1" s="331" t="s">
        <v>214</v>
      </c>
      <c r="B1" s="332"/>
      <c r="C1" s="332"/>
      <c r="D1" s="332"/>
      <c r="E1" s="332"/>
      <c r="F1" s="332"/>
      <c r="G1" s="333"/>
    </row>
    <row r="2" spans="1:9" ht="20.100000000000001" customHeight="1" x14ac:dyDescent="0.2">
      <c r="A2" s="50"/>
      <c r="B2" s="51"/>
      <c r="C2" s="51"/>
      <c r="D2" s="51"/>
      <c r="E2" s="51"/>
      <c r="F2" s="51"/>
      <c r="G2" s="52"/>
    </row>
    <row r="3" spans="1:9" ht="20.100000000000001" customHeight="1" thickBot="1" x14ac:dyDescent="0.25">
      <c r="A3" s="87" t="s">
        <v>43</v>
      </c>
      <c r="B3" s="11"/>
      <c r="C3" s="328"/>
      <c r="D3" s="329"/>
      <c r="E3" s="329"/>
      <c r="F3" s="51"/>
      <c r="G3" s="52"/>
    </row>
    <row r="4" spans="1:9" ht="18" customHeight="1" thickBot="1" x14ac:dyDescent="0.25">
      <c r="A4" s="87" t="s">
        <v>44</v>
      </c>
      <c r="C4" s="392"/>
      <c r="D4" s="382"/>
      <c r="E4" s="383"/>
      <c r="G4" s="54"/>
    </row>
    <row r="5" spans="1:9" ht="18" customHeight="1" thickBot="1" x14ac:dyDescent="0.25">
      <c r="A5" s="89" t="s">
        <v>32</v>
      </c>
      <c r="C5" s="379"/>
      <c r="D5" s="393"/>
      <c r="E5" s="394"/>
    </row>
    <row r="6" spans="1:9" ht="18" customHeight="1" thickBot="1" x14ac:dyDescent="0.25">
      <c r="A6" s="89" t="s">
        <v>45</v>
      </c>
      <c r="C6" s="379"/>
      <c r="D6" s="380"/>
      <c r="E6" s="381"/>
    </row>
    <row r="7" spans="1:9" ht="18" customHeight="1" thickBot="1" x14ac:dyDescent="0.25">
      <c r="A7" s="90" t="s">
        <v>21</v>
      </c>
      <c r="C7" s="379"/>
      <c r="D7" s="380"/>
      <c r="E7" s="381"/>
    </row>
    <row r="8" spans="1:9" ht="43.5" customHeight="1" thickBot="1" x14ac:dyDescent="0.25">
      <c r="B8" s="56"/>
      <c r="F8" s="324" t="s">
        <v>183</v>
      </c>
      <c r="G8" s="324"/>
      <c r="I8" s="265"/>
    </row>
    <row r="9" spans="1:9" s="53" customFormat="1" ht="30" customHeight="1" thickBot="1" x14ac:dyDescent="0.3">
      <c r="A9" s="16" t="s">
        <v>47</v>
      </c>
      <c r="B9" s="17"/>
      <c r="C9" s="18"/>
      <c r="D9" s="18"/>
      <c r="E9" s="18"/>
      <c r="F9" s="19" t="s">
        <v>159</v>
      </c>
      <c r="G9" s="20" t="s">
        <v>48</v>
      </c>
    </row>
    <row r="10" spans="1:9" s="53" customFormat="1" ht="44.25" customHeight="1" x14ac:dyDescent="0.25">
      <c r="A10" s="21" t="s">
        <v>49</v>
      </c>
      <c r="B10" s="102"/>
      <c r="C10" s="22" t="s">
        <v>155</v>
      </c>
      <c r="D10" s="22" t="s">
        <v>156</v>
      </c>
      <c r="E10" s="23" t="s">
        <v>158</v>
      </c>
      <c r="F10" s="230">
        <f>+F21+F35</f>
        <v>0</v>
      </c>
      <c r="G10" s="231">
        <f>+G21+G35</f>
        <v>0</v>
      </c>
    </row>
    <row r="11" spans="1:9" ht="20.100000000000001" customHeight="1" x14ac:dyDescent="0.25">
      <c r="A11" s="356" t="s">
        <v>50</v>
      </c>
      <c r="B11" s="106" t="s">
        <v>68</v>
      </c>
      <c r="C11" s="347" t="s">
        <v>66</v>
      </c>
      <c r="D11" s="348"/>
      <c r="E11" s="349"/>
      <c r="F11" s="98"/>
      <c r="G11" s="272"/>
    </row>
    <row r="12" spans="1:9" ht="20.100000000000001" customHeight="1" x14ac:dyDescent="0.25">
      <c r="A12" s="357"/>
      <c r="B12" s="350" t="s">
        <v>161</v>
      </c>
      <c r="C12" s="202"/>
      <c r="D12" s="203"/>
      <c r="E12" s="204"/>
      <c r="F12" s="205">
        <f t="shared" ref="F12:F20" si="0">D12*E12</f>
        <v>0</v>
      </c>
      <c r="G12" s="273"/>
    </row>
    <row r="13" spans="1:9" ht="20.100000000000001" customHeight="1" x14ac:dyDescent="0.25">
      <c r="A13" s="357"/>
      <c r="B13" s="350"/>
      <c r="C13" s="202"/>
      <c r="D13" s="203"/>
      <c r="E13" s="204"/>
      <c r="F13" s="205">
        <f t="shared" si="0"/>
        <v>0</v>
      </c>
      <c r="G13" s="273"/>
    </row>
    <row r="14" spans="1:9" ht="20.100000000000001" customHeight="1" x14ac:dyDescent="0.25">
      <c r="A14" s="357"/>
      <c r="B14" s="351"/>
      <c r="C14" s="202"/>
      <c r="D14" s="203"/>
      <c r="E14" s="204"/>
      <c r="F14" s="205">
        <f t="shared" si="0"/>
        <v>0</v>
      </c>
      <c r="G14" s="273"/>
    </row>
    <row r="15" spans="1:9" ht="20.100000000000001" customHeight="1" x14ac:dyDescent="0.25">
      <c r="A15" s="358"/>
      <c r="B15" s="355" t="s">
        <v>162</v>
      </c>
      <c r="C15" s="206"/>
      <c r="D15" s="206"/>
      <c r="E15" s="207"/>
      <c r="F15" s="208">
        <f t="shared" si="0"/>
        <v>0</v>
      </c>
      <c r="G15" s="273"/>
    </row>
    <row r="16" spans="1:9" ht="20.100000000000001" customHeight="1" x14ac:dyDescent="0.25">
      <c r="A16" s="357"/>
      <c r="B16" s="350"/>
      <c r="C16" s="209"/>
      <c r="D16" s="206"/>
      <c r="E16" s="207"/>
      <c r="F16" s="208">
        <f t="shared" si="0"/>
        <v>0</v>
      </c>
      <c r="G16" s="273"/>
    </row>
    <row r="17" spans="1:8" ht="20.100000000000001" customHeight="1" x14ac:dyDescent="0.25">
      <c r="A17" s="357"/>
      <c r="B17" s="350"/>
      <c r="C17" s="209"/>
      <c r="D17" s="206"/>
      <c r="E17" s="207"/>
      <c r="F17" s="208">
        <f t="shared" si="0"/>
        <v>0</v>
      </c>
      <c r="G17" s="273"/>
    </row>
    <row r="18" spans="1:8" ht="20.100000000000001" customHeight="1" x14ac:dyDescent="0.2">
      <c r="A18" s="357"/>
      <c r="B18" s="355" t="s">
        <v>163</v>
      </c>
      <c r="C18" s="209"/>
      <c r="D18" s="210"/>
      <c r="E18" s="210"/>
      <c r="F18" s="208">
        <f t="shared" si="0"/>
        <v>0</v>
      </c>
      <c r="G18" s="262"/>
      <c r="H18" s="42" t="str">
        <f>IF($G18="","Attention la case G n'est pas remplie","ok")</f>
        <v>Attention la case G n'est pas remplie</v>
      </c>
    </row>
    <row r="19" spans="1:8" ht="20.100000000000001" customHeight="1" x14ac:dyDescent="0.25">
      <c r="A19" s="357"/>
      <c r="B19" s="350"/>
      <c r="C19" s="209"/>
      <c r="D19" s="206"/>
      <c r="E19" s="207"/>
      <c r="F19" s="208">
        <f t="shared" si="0"/>
        <v>0</v>
      </c>
      <c r="G19" s="262"/>
      <c r="H19" s="42" t="str">
        <f t="shared" ref="H19:H20" si="1">IF($G19="","Attention la case G n'est pas remplie","ok")</f>
        <v>Attention la case G n'est pas remplie</v>
      </c>
    </row>
    <row r="20" spans="1:8" ht="20.100000000000001" customHeight="1" x14ac:dyDescent="0.25">
      <c r="A20" s="358"/>
      <c r="B20" s="350"/>
      <c r="C20" s="206"/>
      <c r="D20" s="206"/>
      <c r="E20" s="207"/>
      <c r="F20" s="208">
        <f t="shared" si="0"/>
        <v>0</v>
      </c>
      <c r="G20" s="262"/>
      <c r="H20" s="42" t="str">
        <f t="shared" si="1"/>
        <v>Attention la case G n'est pas remplie</v>
      </c>
    </row>
    <row r="21" spans="1:8" ht="20.100000000000001" customHeight="1" x14ac:dyDescent="0.2">
      <c r="A21" s="358"/>
      <c r="B21" s="108"/>
      <c r="C21" s="211" t="s">
        <v>51</v>
      </c>
      <c r="D21" s="212">
        <f>SUM(D11:D20)</f>
        <v>0</v>
      </c>
      <c r="E21" s="212">
        <f>SUM(E11:E20)</f>
        <v>0</v>
      </c>
      <c r="F21" s="213">
        <f>SUM(F11:F20)</f>
        <v>0</v>
      </c>
      <c r="G21" s="214">
        <f>SUM(G11:G20)</f>
        <v>0</v>
      </c>
      <c r="H21" s="258"/>
    </row>
    <row r="22" spans="1:8" ht="20.100000000000001" customHeight="1" x14ac:dyDescent="0.2">
      <c r="A22" s="358"/>
      <c r="B22" s="107"/>
      <c r="C22" s="347" t="s">
        <v>67</v>
      </c>
      <c r="D22" s="348"/>
      <c r="E22" s="349"/>
      <c r="F22" s="99"/>
      <c r="G22" s="103"/>
      <c r="H22" s="258"/>
    </row>
    <row r="23" spans="1:8" ht="20.100000000000001" customHeight="1" x14ac:dyDescent="0.2">
      <c r="A23" s="358"/>
      <c r="B23" s="352" t="s">
        <v>165</v>
      </c>
      <c r="C23" s="210"/>
      <c r="D23" s="210"/>
      <c r="E23" s="210"/>
      <c r="F23" s="215">
        <f t="shared" ref="F23:F34" si="2">D23*E23</f>
        <v>0</v>
      </c>
      <c r="G23" s="216"/>
      <c r="H23" s="258"/>
    </row>
    <row r="24" spans="1:8" ht="20.100000000000001" customHeight="1" x14ac:dyDescent="0.2">
      <c r="A24" s="358"/>
      <c r="B24" s="353"/>
      <c r="C24" s="210"/>
      <c r="D24" s="210"/>
      <c r="E24" s="210"/>
      <c r="F24" s="215">
        <f t="shared" si="2"/>
        <v>0</v>
      </c>
      <c r="G24" s="216"/>
      <c r="H24" s="258"/>
    </row>
    <row r="25" spans="1:8" ht="20.100000000000001" customHeight="1" x14ac:dyDescent="0.2">
      <c r="A25" s="358"/>
      <c r="B25" s="354"/>
      <c r="C25" s="210"/>
      <c r="D25" s="210"/>
      <c r="E25" s="210"/>
      <c r="F25" s="215">
        <f t="shared" si="2"/>
        <v>0</v>
      </c>
      <c r="G25" s="216"/>
      <c r="H25" s="258"/>
    </row>
    <row r="26" spans="1:8" ht="20.100000000000001" customHeight="1" x14ac:dyDescent="0.2">
      <c r="A26" s="358"/>
      <c r="B26" s="355" t="s">
        <v>167</v>
      </c>
      <c r="C26" s="210"/>
      <c r="D26" s="210"/>
      <c r="E26" s="210"/>
      <c r="F26" s="208">
        <f t="shared" si="2"/>
        <v>0</v>
      </c>
      <c r="G26" s="262"/>
      <c r="H26" s="42" t="str">
        <f t="shared" ref="H26:H28" si="3">IF($G26="","Attention la case G n'est pas remplie","ok")</f>
        <v>Attention la case G n'est pas remplie</v>
      </c>
    </row>
    <row r="27" spans="1:8" ht="20.100000000000001" customHeight="1" x14ac:dyDescent="0.2">
      <c r="A27" s="358"/>
      <c r="B27" s="350"/>
      <c r="C27" s="210"/>
      <c r="D27" s="210"/>
      <c r="E27" s="210"/>
      <c r="F27" s="208">
        <f t="shared" si="2"/>
        <v>0</v>
      </c>
      <c r="G27" s="262"/>
      <c r="H27" s="42" t="str">
        <f t="shared" si="3"/>
        <v>Attention la case G n'est pas remplie</v>
      </c>
    </row>
    <row r="28" spans="1:8" ht="20.100000000000001" customHeight="1" x14ac:dyDescent="0.2">
      <c r="A28" s="358"/>
      <c r="B28" s="350"/>
      <c r="C28" s="210"/>
      <c r="D28" s="210"/>
      <c r="E28" s="210"/>
      <c r="F28" s="208">
        <f t="shared" si="2"/>
        <v>0</v>
      </c>
      <c r="G28" s="262"/>
      <c r="H28" s="42" t="str">
        <f t="shared" si="3"/>
        <v>Attention la case G n'est pas remplie</v>
      </c>
    </row>
    <row r="29" spans="1:8" ht="20.100000000000001" customHeight="1" x14ac:dyDescent="0.2">
      <c r="A29" s="357"/>
      <c r="B29" s="352" t="s">
        <v>166</v>
      </c>
      <c r="C29" s="217"/>
      <c r="D29" s="210"/>
      <c r="E29" s="210"/>
      <c r="F29" s="218">
        <f t="shared" si="2"/>
        <v>0</v>
      </c>
      <c r="G29" s="216"/>
      <c r="H29" s="258"/>
    </row>
    <row r="30" spans="1:8" ht="20.100000000000001" customHeight="1" x14ac:dyDescent="0.2">
      <c r="A30" s="357"/>
      <c r="B30" s="353"/>
      <c r="C30" s="217"/>
      <c r="D30" s="210"/>
      <c r="E30" s="210"/>
      <c r="F30" s="218">
        <f t="shared" si="2"/>
        <v>0</v>
      </c>
      <c r="G30" s="216"/>
      <c r="H30" s="258"/>
    </row>
    <row r="31" spans="1:8" ht="20.100000000000001" customHeight="1" x14ac:dyDescent="0.2">
      <c r="A31" s="357"/>
      <c r="B31" s="354"/>
      <c r="C31" s="217"/>
      <c r="D31" s="210"/>
      <c r="E31" s="210"/>
      <c r="F31" s="218">
        <f t="shared" si="2"/>
        <v>0</v>
      </c>
      <c r="G31" s="216"/>
      <c r="H31" s="258"/>
    </row>
    <row r="32" spans="1:8" ht="20.100000000000001" customHeight="1" x14ac:dyDescent="0.2">
      <c r="A32" s="358"/>
      <c r="B32" s="355" t="s">
        <v>168</v>
      </c>
      <c r="C32" s="210"/>
      <c r="D32" s="210"/>
      <c r="E32" s="210"/>
      <c r="F32" s="218">
        <f t="shared" si="2"/>
        <v>0</v>
      </c>
      <c r="G32" s="262"/>
      <c r="H32" s="42" t="str">
        <f t="shared" ref="H32:H34" si="4">IF($G32="","Attention la case G n'est pas remplie","ok")</f>
        <v>Attention la case G n'est pas remplie</v>
      </c>
    </row>
    <row r="33" spans="1:8" ht="20.100000000000001" customHeight="1" x14ac:dyDescent="0.2">
      <c r="A33" s="358"/>
      <c r="B33" s="350"/>
      <c r="C33" s="219"/>
      <c r="D33" s="219"/>
      <c r="E33" s="219"/>
      <c r="F33" s="218">
        <f t="shared" si="2"/>
        <v>0</v>
      </c>
      <c r="G33" s="263"/>
      <c r="H33" s="42" t="str">
        <f t="shared" si="4"/>
        <v>Attention la case G n'est pas remplie</v>
      </c>
    </row>
    <row r="34" spans="1:8" ht="20.100000000000001" customHeight="1" x14ac:dyDescent="0.2">
      <c r="A34" s="358"/>
      <c r="B34" s="350"/>
      <c r="C34" s="219"/>
      <c r="D34" s="219"/>
      <c r="E34" s="219"/>
      <c r="F34" s="218">
        <f t="shared" si="2"/>
        <v>0</v>
      </c>
      <c r="G34" s="264"/>
      <c r="H34" s="42" t="str">
        <f t="shared" si="4"/>
        <v>Attention la case G n'est pas remplie</v>
      </c>
    </row>
    <row r="35" spans="1:8" ht="24.95" customHeight="1" thickBot="1" x14ac:dyDescent="0.25">
      <c r="A35" s="358"/>
      <c r="B35" s="109"/>
      <c r="C35" s="220" t="s">
        <v>51</v>
      </c>
      <c r="D35" s="220">
        <f>SUM(D22:D32)</f>
        <v>0</v>
      </c>
      <c r="E35" s="220">
        <f>SUM(E22:E32)</f>
        <v>0</v>
      </c>
      <c r="F35" s="221">
        <f>SUM(F22:F34)</f>
        <v>0</v>
      </c>
      <c r="G35" s="222">
        <f>SUM(G22:G34)</f>
        <v>0</v>
      </c>
      <c r="H35" s="258"/>
    </row>
    <row r="36" spans="1:8" ht="24.95" customHeight="1" x14ac:dyDescent="0.2">
      <c r="A36" s="110" t="s">
        <v>169</v>
      </c>
      <c r="B36" s="111"/>
      <c r="C36" s="111"/>
      <c r="D36" s="111"/>
      <c r="E36" s="112"/>
      <c r="F36" s="223"/>
      <c r="G36" s="262"/>
      <c r="H36" s="42" t="str">
        <f t="shared" ref="H36:H40" si="5">IF($G36="","Attention la case G n'est pas remplie","ok")</f>
        <v>Attention la case G n'est pas remplie</v>
      </c>
    </row>
    <row r="37" spans="1:8" ht="24.95" customHeight="1" x14ac:dyDescent="0.2">
      <c r="A37" s="24" t="s">
        <v>52</v>
      </c>
      <c r="B37" s="25"/>
      <c r="C37" s="25"/>
      <c r="D37" s="25"/>
      <c r="E37" s="113"/>
      <c r="F37" s="223"/>
      <c r="G37" s="262"/>
      <c r="H37" s="42" t="str">
        <f t="shared" si="5"/>
        <v>Attention la case G n'est pas remplie</v>
      </c>
    </row>
    <row r="38" spans="1:8" ht="24.95" customHeight="1" x14ac:dyDescent="0.2">
      <c r="A38" s="26" t="s">
        <v>170</v>
      </c>
      <c r="B38" s="27"/>
      <c r="C38" s="27"/>
      <c r="D38" s="27"/>
      <c r="E38" s="114"/>
      <c r="F38" s="223"/>
      <c r="G38" s="262"/>
      <c r="H38" s="42" t="str">
        <f t="shared" si="5"/>
        <v>Attention la case G n'est pas remplie</v>
      </c>
    </row>
    <row r="39" spans="1:8" ht="24.95" customHeight="1" x14ac:dyDescent="0.2">
      <c r="A39" s="26" t="s">
        <v>171</v>
      </c>
      <c r="B39" s="27"/>
      <c r="C39" s="27"/>
      <c r="D39" s="27"/>
      <c r="E39" s="114"/>
      <c r="F39" s="223"/>
      <c r="G39" s="262"/>
      <c r="H39" s="42" t="str">
        <f t="shared" si="5"/>
        <v>Attention la case G n'est pas remplie</v>
      </c>
    </row>
    <row r="40" spans="1:8" ht="24.95" customHeight="1" thickBot="1" x14ac:dyDescent="0.25">
      <c r="A40" s="28" t="s">
        <v>206</v>
      </c>
      <c r="B40" s="29"/>
      <c r="C40" s="29"/>
      <c r="D40" s="29"/>
      <c r="E40" s="115"/>
      <c r="F40" s="223"/>
      <c r="G40" s="262"/>
      <c r="H40" s="42" t="str">
        <f t="shared" si="5"/>
        <v>Attention la case G n'est pas remplie</v>
      </c>
    </row>
    <row r="41" spans="1:8" ht="24.95" customHeight="1" thickBot="1" x14ac:dyDescent="0.25">
      <c r="A41" s="30" t="s">
        <v>53</v>
      </c>
      <c r="B41" s="31"/>
      <c r="C41" s="31"/>
      <c r="D41" s="31"/>
      <c r="E41" s="116"/>
      <c r="F41" s="224">
        <f>SUM(F36:F40)+F10</f>
        <v>0</v>
      </c>
      <c r="G41" s="225">
        <f>SUM(G36:G40)+G10</f>
        <v>0</v>
      </c>
      <c r="H41" s="271" t="s">
        <v>208</v>
      </c>
    </row>
    <row r="42" spans="1:8" ht="24.95" customHeight="1" thickBot="1" x14ac:dyDescent="0.25">
      <c r="A42" s="5"/>
      <c r="B42" s="32"/>
      <c r="C42" s="32"/>
      <c r="D42" s="32"/>
      <c r="E42" s="33" t="s">
        <v>54</v>
      </c>
      <c r="F42" s="266" t="e">
        <f>G41/F41</f>
        <v>#DIV/0!</v>
      </c>
      <c r="G42" s="34"/>
    </row>
    <row r="43" spans="1:8" ht="13.5" thickBot="1" x14ac:dyDescent="0.25">
      <c r="A43" s="5"/>
      <c r="B43" s="14"/>
      <c r="C43" s="5"/>
      <c r="D43" s="5"/>
      <c r="E43" s="5"/>
      <c r="F43" s="5"/>
      <c r="G43" s="13"/>
    </row>
    <row r="44" spans="1:8" s="5" customFormat="1" ht="24.95" customHeight="1" thickBot="1" x14ac:dyDescent="0.25">
      <c r="A44" s="344" t="s">
        <v>179</v>
      </c>
      <c r="B44" s="345"/>
      <c r="C44" s="345"/>
      <c r="D44" s="345"/>
      <c r="E44" s="346"/>
      <c r="F44" s="37"/>
      <c r="G44" s="13"/>
    </row>
    <row r="45" spans="1:8" s="5" customFormat="1" ht="26.25" thickBot="1" x14ac:dyDescent="0.25">
      <c r="A45" s="340" t="s">
        <v>17</v>
      </c>
      <c r="B45" s="341"/>
      <c r="C45" s="38" t="s">
        <v>18</v>
      </c>
      <c r="D45" s="38" t="s">
        <v>19</v>
      </c>
      <c r="E45" s="39" t="s">
        <v>20</v>
      </c>
      <c r="F45" s="3"/>
      <c r="G45" s="13"/>
    </row>
    <row r="46" spans="1:8" s="42" customFormat="1" ht="24.95" customHeight="1" x14ac:dyDescent="0.2">
      <c r="A46" s="342"/>
      <c r="B46" s="343"/>
      <c r="C46" s="40"/>
      <c r="D46" s="226"/>
      <c r="E46" s="41"/>
      <c r="G46" s="43"/>
    </row>
    <row r="47" spans="1:8" s="42" customFormat="1" ht="24.95" customHeight="1" x14ac:dyDescent="0.2">
      <c r="A47" s="338"/>
      <c r="B47" s="339"/>
      <c r="C47" s="44"/>
      <c r="D47" s="227"/>
      <c r="E47" s="45"/>
      <c r="G47" s="43"/>
    </row>
    <row r="48" spans="1:8" s="42" customFormat="1" ht="24.95" customHeight="1" x14ac:dyDescent="0.2">
      <c r="A48" s="338"/>
      <c r="B48" s="339"/>
      <c r="C48" s="44"/>
      <c r="D48" s="227"/>
      <c r="E48" s="45"/>
      <c r="G48" s="43"/>
    </row>
    <row r="49" spans="1:7" s="42" customFormat="1" ht="24.95" customHeight="1" x14ac:dyDescent="0.2">
      <c r="A49" s="338"/>
      <c r="B49" s="339"/>
      <c r="C49" s="44"/>
      <c r="D49" s="227"/>
      <c r="E49" s="45"/>
      <c r="G49" s="43"/>
    </row>
    <row r="50" spans="1:7" s="42" customFormat="1" ht="24.95" customHeight="1" thickBot="1" x14ac:dyDescent="0.25">
      <c r="A50" s="334"/>
      <c r="B50" s="335"/>
      <c r="C50" s="46"/>
      <c r="D50" s="228"/>
      <c r="E50" s="47"/>
      <c r="G50" s="43"/>
    </row>
    <row r="51" spans="1:7" s="5" customFormat="1" ht="24.95" customHeight="1" thickBot="1" x14ac:dyDescent="0.25">
      <c r="A51" s="336" t="s">
        <v>51</v>
      </c>
      <c r="B51" s="337"/>
      <c r="C51" s="48"/>
      <c r="D51" s="229">
        <f>SUM(D46:D50)</f>
        <v>0</v>
      </c>
      <c r="E51" s="49"/>
      <c r="G51" s="13"/>
    </row>
    <row r="52" spans="1:7" ht="13.5" thickBot="1" x14ac:dyDescent="0.25">
      <c r="A52" s="5"/>
      <c r="B52" s="14"/>
      <c r="C52" s="5"/>
      <c r="D52" s="5"/>
      <c r="E52" s="5"/>
      <c r="F52" s="5"/>
      <c r="G52" s="13"/>
    </row>
    <row r="53" spans="1:7" ht="58.5" customHeight="1" x14ac:dyDescent="0.2">
      <c r="D53" s="362" t="s">
        <v>99</v>
      </c>
      <c r="E53" s="363"/>
      <c r="F53" s="363"/>
      <c r="G53" s="364"/>
    </row>
    <row r="54" spans="1:7" ht="59.25" customHeight="1" thickBot="1" x14ac:dyDescent="0.25">
      <c r="D54" s="365"/>
      <c r="E54" s="366"/>
      <c r="F54" s="366"/>
      <c r="G54" s="367"/>
    </row>
    <row r="57" spans="1:7" ht="39" customHeight="1" thickBot="1" x14ac:dyDescent="0.25">
      <c r="A57" s="395" t="s">
        <v>172</v>
      </c>
      <c r="B57" s="396"/>
      <c r="C57" s="396"/>
      <c r="D57" s="396"/>
      <c r="E57" s="396"/>
      <c r="F57" s="396"/>
      <c r="G57" s="396"/>
    </row>
    <row r="58" spans="1:7" ht="39" customHeight="1" thickBot="1" x14ac:dyDescent="0.25">
      <c r="A58" s="371" t="s">
        <v>91</v>
      </c>
      <c r="B58" s="372"/>
      <c r="C58" s="372"/>
      <c r="D58" s="372"/>
      <c r="E58" s="372"/>
      <c r="F58" s="372"/>
      <c r="G58" s="373"/>
    </row>
    <row r="59" spans="1:7" ht="140.1" customHeight="1" thickBot="1" x14ac:dyDescent="0.25">
      <c r="A59" s="368"/>
      <c r="B59" s="369"/>
      <c r="C59" s="369"/>
      <c r="D59" s="369"/>
      <c r="E59" s="369"/>
      <c r="F59" s="369"/>
      <c r="G59" s="370"/>
    </row>
    <row r="60" spans="1:7" ht="39" customHeight="1" thickBot="1" x14ac:dyDescent="0.25">
      <c r="A60" s="359" t="s">
        <v>92</v>
      </c>
      <c r="B60" s="360"/>
      <c r="C60" s="360"/>
      <c r="D60" s="360"/>
      <c r="E60" s="360"/>
      <c r="F60" s="360"/>
      <c r="G60" s="361"/>
    </row>
    <row r="61" spans="1:7" ht="140.1" customHeight="1" thickBot="1" x14ac:dyDescent="0.25">
      <c r="A61" s="368"/>
      <c r="B61" s="369"/>
      <c r="C61" s="369"/>
      <c r="D61" s="369"/>
      <c r="E61" s="369"/>
      <c r="F61" s="369"/>
      <c r="G61" s="370"/>
    </row>
    <row r="62" spans="1:7" ht="39" customHeight="1" thickBot="1" x14ac:dyDescent="0.25">
      <c r="A62" s="374" t="s">
        <v>90</v>
      </c>
      <c r="B62" s="375"/>
      <c r="C62" s="375"/>
      <c r="D62" s="375"/>
      <c r="E62" s="375"/>
      <c r="F62" s="375"/>
      <c r="G62" s="376"/>
    </row>
    <row r="63" spans="1:7" ht="140.1" customHeight="1" thickBot="1" x14ac:dyDescent="0.25">
      <c r="A63" s="368"/>
      <c r="B63" s="369"/>
      <c r="C63" s="369"/>
      <c r="D63" s="369"/>
      <c r="E63" s="369"/>
      <c r="F63" s="369"/>
      <c r="G63" s="370"/>
    </row>
    <row r="64" spans="1:7" ht="39" customHeight="1" thickBot="1" x14ac:dyDescent="0.25">
      <c r="A64" s="371" t="s">
        <v>93</v>
      </c>
      <c r="B64" s="372"/>
      <c r="C64" s="372"/>
      <c r="D64" s="372"/>
      <c r="E64" s="372"/>
      <c r="F64" s="372"/>
      <c r="G64" s="373"/>
    </row>
    <row r="65" spans="1:7" ht="140.1" customHeight="1" thickBot="1" x14ac:dyDescent="0.25">
      <c r="A65" s="368"/>
      <c r="B65" s="369"/>
      <c r="C65" s="369"/>
      <c r="D65" s="369"/>
      <c r="E65" s="369"/>
      <c r="F65" s="369"/>
      <c r="G65" s="370"/>
    </row>
    <row r="66" spans="1:7" ht="39" customHeight="1" thickBot="1" x14ac:dyDescent="0.25">
      <c r="A66" s="371" t="s">
        <v>94</v>
      </c>
      <c r="B66" s="372"/>
      <c r="C66" s="372"/>
      <c r="D66" s="372"/>
      <c r="E66" s="372"/>
      <c r="F66" s="372"/>
      <c r="G66" s="373"/>
    </row>
    <row r="67" spans="1:7" ht="140.1" customHeight="1" thickBot="1" x14ac:dyDescent="0.25">
      <c r="A67" s="368"/>
      <c r="B67" s="369"/>
      <c r="C67" s="369"/>
      <c r="D67" s="369"/>
      <c r="E67" s="369"/>
      <c r="F67" s="369"/>
      <c r="G67" s="370"/>
    </row>
  </sheetData>
  <sheetProtection algorithmName="SHA-512" hashValue="uYxLUKPuccPAdSlPe4BINrEzEpWIATYWl+CiK2jUMmobCFS6Isoyn7ZB3RatV3Fb/49fZVQ7CP1dTpglGmL0pQ==" saltValue="6nD+bjowA2ukDmWw8ILqVA==" spinCount="100000" sheet="1" objects="1" scenarios="1"/>
  <mergeCells count="38">
    <mergeCell ref="C7:E7"/>
    <mergeCell ref="A1:G1"/>
    <mergeCell ref="C3:E3"/>
    <mergeCell ref="C4:E4"/>
    <mergeCell ref="C5:E5"/>
    <mergeCell ref="C6:E6"/>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s>
  <conditionalFormatting sqref="G11:G16">
    <cfRule type="expression" dxfId="169" priority="3" stopIfTrue="1">
      <formula>($C$3="Autre organisme privé")</formula>
    </cfRule>
  </conditionalFormatting>
  <dataValidations count="10">
    <dataValidation allowBlank="1" showInputMessage="1" showErrorMessage="1" prompt="Merci de contacter le(s) service(s) des ressouces humaines concerné(s) pour obtenir les grilles salariales nécessaire à la réalisation de cette estimation" sqref="B26:B29 B32:B34 B12:B19 B23"/>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decimal" allowBlank="1" showInputMessage="1" showErrorMessage="1" sqref="D12:E20 D23:E34 F36:F40 D46:D50">
      <formula1>0</formula1>
      <formula2>1000000000</formula2>
    </dataValidation>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Coordonnateur</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Coordonnateur'!Impression_des_titres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CHEVALIER Angelique</cp:lastModifiedBy>
  <cp:lastPrinted>2019-01-29T09:35:13Z</cp:lastPrinted>
  <dcterms:created xsi:type="dcterms:W3CDTF">2012-04-08T18:44:33Z</dcterms:created>
  <dcterms:modified xsi:type="dcterms:W3CDTF">2023-11-13T15:03:25Z</dcterms:modified>
</cp:coreProperties>
</file>